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activeX/activeX1.xml" ContentType="application/vnd.ms-office.activeX+xml"/>
  <Override PartName="/xl/activeX/activeX1.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codeName="ThisWorkbook" defaultThemeVersion="166925"/>
  <mc:AlternateContent xmlns:mc="http://schemas.openxmlformats.org/markup-compatibility/2006">
    <mc:Choice Requires="x15">
      <x15ac:absPath xmlns:x15ac="http://schemas.microsoft.com/office/spreadsheetml/2010/11/ac" url="C:\ICDE\2024\1.Informes avance ICDE CM\Lineamientos IDEC\"/>
    </mc:Choice>
  </mc:AlternateContent>
  <xr:revisionPtr revIDLastSave="0" documentId="8_{BD5B440C-64C2-4AE7-BF59-A70AC12A33A3}" xr6:coauthVersionLast="47" xr6:coauthVersionMax="47" xr10:uidLastSave="{00000000-0000-0000-0000-000000000000}"/>
  <bookViews>
    <workbookView xWindow="-108" yWindow="-108" windowWidth="23256" windowHeight="12576" tabRatio="559" firstSheet="1" activeTab="2" xr2:uid="{468A7184-FC40-47C5-B453-820976261F01}"/>
  </bookViews>
  <sheets>
    <sheet name="Introducción" sheetId="8" state="hidden" r:id="rId1"/>
    <sheet name="HistoriaFuentes" sheetId="1" r:id="rId2"/>
    <sheet name="Reporte" sheetId="5" r:id="rId3"/>
    <sheet name="Medidas" sheetId="4" r:id="rId4"/>
    <sheet name="Instrucciones" sheetId="13" r:id="rId5"/>
    <sheet name="Dominios" sheetId="6" state="hidden" r:id="rId6"/>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00" i="5" l="1"/>
  <c r="D99" i="5"/>
  <c r="D98" i="5"/>
  <c r="D97" i="5"/>
  <c r="D96" i="5"/>
  <c r="D95" i="5"/>
  <c r="D94" i="5"/>
  <c r="D93" i="5"/>
  <c r="D92" i="5"/>
  <c r="D91" i="5"/>
  <c r="D90" i="5"/>
  <c r="D89" i="5"/>
  <c r="D88" i="5"/>
  <c r="D87" i="5"/>
  <c r="D86" i="5"/>
  <c r="D85" i="5"/>
  <c r="D84" i="5"/>
  <c r="D83" i="5"/>
  <c r="D82" i="5"/>
  <c r="D81" i="5"/>
  <c r="D80" i="5"/>
  <c r="D79" i="5"/>
  <c r="D78" i="5"/>
  <c r="D77" i="5"/>
  <c r="D76" i="5"/>
  <c r="D75" i="5"/>
  <c r="D74" i="5"/>
  <c r="D73" i="5"/>
  <c r="D72" i="5"/>
  <c r="D71" i="5"/>
  <c r="D70" i="5"/>
  <c r="D69" i="5"/>
  <c r="D68" i="5"/>
  <c r="D67" i="5"/>
  <c r="D66" i="5"/>
  <c r="D65" i="5"/>
  <c r="D64" i="5"/>
  <c r="D63" i="5"/>
  <c r="D62" i="5"/>
  <c r="D61" i="5"/>
  <c r="D60" i="5"/>
  <c r="D59" i="5"/>
  <c r="D58" i="5"/>
  <c r="D57" i="5"/>
  <c r="D56" i="5"/>
  <c r="D55" i="5"/>
  <c r="D54" i="5"/>
  <c r="D53" i="5"/>
  <c r="D52" i="5"/>
  <c r="D51" i="5"/>
  <c r="D50" i="5"/>
  <c r="D49" i="5"/>
  <c r="D48" i="5"/>
  <c r="D47" i="5"/>
  <c r="D46" i="5"/>
  <c r="D45" i="5"/>
  <c r="D44" i="5"/>
  <c r="D43" i="5"/>
  <c r="D42" i="5"/>
  <c r="D41" i="5"/>
  <c r="D40" i="5"/>
  <c r="D39" i="5"/>
  <c r="D38" i="5"/>
  <c r="D37" i="5"/>
  <c r="D36" i="5"/>
  <c r="D35" i="5"/>
  <c r="D34" i="5"/>
  <c r="D33" i="5"/>
  <c r="D32" i="5"/>
  <c r="D31" i="5"/>
  <c r="D30" i="5"/>
  <c r="D29" i="5"/>
  <c r="D28" i="5"/>
  <c r="D27" i="5"/>
  <c r="D26" i="5"/>
  <c r="D25" i="5"/>
  <c r="D24" i="5"/>
  <c r="D23" i="5"/>
  <c r="D22" i="5"/>
  <c r="D21" i="5"/>
  <c r="D20" i="5"/>
  <c r="D19" i="5"/>
  <c r="D18" i="5"/>
  <c r="D17" i="5"/>
  <c r="D16" i="5"/>
  <c r="D15" i="5"/>
  <c r="D14" i="5"/>
  <c r="D13" i="5"/>
  <c r="D12" i="5"/>
  <c r="D11" i="5"/>
  <c r="D10" i="5"/>
  <c r="D9" i="5"/>
  <c r="D8" i="5"/>
  <c r="D7" i="5"/>
  <c r="D6" i="5"/>
  <c r="D5" i="5"/>
  <c r="D4" i="5"/>
  <c r="D3" i="5"/>
  <c r="K4" i="5"/>
  <c r="K5" i="5"/>
  <c r="K6" i="5"/>
  <c r="K7" i="5"/>
  <c r="K8" i="5"/>
  <c r="K9" i="5"/>
  <c r="K10" i="5"/>
  <c r="K11" i="5"/>
  <c r="K12" i="5"/>
  <c r="K13" i="5"/>
  <c r="K14" i="5"/>
  <c r="K15" i="5"/>
  <c r="K16" i="5"/>
  <c r="K17" i="5"/>
  <c r="K18" i="5"/>
  <c r="K19" i="5"/>
  <c r="K20" i="5"/>
  <c r="K21" i="5"/>
  <c r="K22" i="5"/>
  <c r="K23" i="5"/>
  <c r="K24" i="5"/>
  <c r="K25" i="5"/>
  <c r="K26" i="5"/>
  <c r="K27" i="5"/>
  <c r="K28" i="5"/>
  <c r="K29" i="5"/>
  <c r="K30" i="5"/>
  <c r="K31" i="5"/>
  <c r="K32" i="5"/>
  <c r="K33" i="5"/>
  <c r="K34" i="5"/>
  <c r="K35" i="5"/>
  <c r="K36" i="5"/>
  <c r="K37" i="5"/>
  <c r="K38" i="5"/>
  <c r="K39" i="5"/>
  <c r="K40" i="5"/>
  <c r="K41" i="5"/>
  <c r="K42" i="5"/>
  <c r="K43" i="5"/>
  <c r="K44" i="5"/>
  <c r="K45" i="5"/>
  <c r="K46" i="5"/>
  <c r="K47" i="5"/>
  <c r="K48" i="5"/>
  <c r="K49" i="5"/>
  <c r="K50" i="5"/>
  <c r="K51" i="5"/>
  <c r="K52" i="5"/>
  <c r="K53" i="5"/>
  <c r="K54" i="5"/>
  <c r="K55" i="5"/>
  <c r="K56" i="5"/>
  <c r="K57" i="5"/>
  <c r="K58" i="5"/>
  <c r="K59" i="5"/>
  <c r="K60" i="5"/>
  <c r="K61" i="5"/>
  <c r="K62" i="5"/>
  <c r="K63" i="5"/>
  <c r="K64" i="5"/>
  <c r="K65" i="5"/>
  <c r="K66" i="5"/>
  <c r="K67" i="5"/>
  <c r="K68" i="5"/>
  <c r="K69" i="5"/>
  <c r="K70" i="5"/>
  <c r="K71" i="5"/>
  <c r="K72" i="5"/>
  <c r="K73" i="5"/>
  <c r="K74" i="5"/>
  <c r="K75" i="5"/>
  <c r="K76" i="5"/>
  <c r="K77" i="5"/>
  <c r="K78" i="5"/>
  <c r="K79" i="5"/>
  <c r="K80" i="5"/>
  <c r="K81" i="5"/>
  <c r="K82" i="5"/>
  <c r="K83" i="5"/>
  <c r="K84" i="5"/>
  <c r="K85" i="5"/>
  <c r="K86" i="5"/>
  <c r="K87" i="5"/>
  <c r="K88" i="5"/>
  <c r="K89" i="5"/>
  <c r="K90" i="5"/>
  <c r="K91" i="5"/>
  <c r="K92" i="5"/>
  <c r="K93" i="5"/>
  <c r="K94" i="5"/>
  <c r="K95" i="5"/>
  <c r="K96" i="5"/>
  <c r="K97" i="5"/>
  <c r="K98" i="5"/>
  <c r="K99" i="5"/>
  <c r="K100" i="5"/>
  <c r="K3" i="5"/>
  <c r="J4" i="5"/>
  <c r="J5" i="5"/>
  <c r="J6" i="5"/>
  <c r="J7" i="5"/>
  <c r="J8" i="5"/>
  <c r="J9" i="5"/>
  <c r="J10" i="5"/>
  <c r="J11" i="5"/>
  <c r="J12" i="5"/>
  <c r="J13" i="5"/>
  <c r="J14" i="5"/>
  <c r="J15" i="5"/>
  <c r="J16" i="5"/>
  <c r="J17" i="5"/>
  <c r="J18" i="5"/>
  <c r="J19" i="5"/>
  <c r="J20" i="5"/>
  <c r="J21" i="5"/>
  <c r="J22" i="5"/>
  <c r="J23" i="5"/>
  <c r="J24" i="5"/>
  <c r="J25" i="5"/>
  <c r="J26" i="5"/>
  <c r="J27" i="5"/>
  <c r="J28" i="5"/>
  <c r="J29" i="5"/>
  <c r="J30" i="5"/>
  <c r="J31" i="5"/>
  <c r="J32" i="5"/>
  <c r="J33" i="5"/>
  <c r="J34" i="5"/>
  <c r="J35" i="5"/>
  <c r="J36" i="5"/>
  <c r="J37" i="5"/>
  <c r="J38" i="5"/>
  <c r="J39" i="5"/>
  <c r="J40" i="5"/>
  <c r="J41" i="5"/>
  <c r="J42" i="5"/>
  <c r="J43" i="5"/>
  <c r="J44" i="5"/>
  <c r="J45" i="5"/>
  <c r="J46" i="5"/>
  <c r="J47" i="5"/>
  <c r="J48" i="5"/>
  <c r="J49" i="5"/>
  <c r="J50" i="5"/>
  <c r="J51" i="5"/>
  <c r="J52" i="5"/>
  <c r="J53" i="5"/>
  <c r="J54" i="5"/>
  <c r="J55" i="5"/>
  <c r="J56" i="5"/>
  <c r="J57" i="5"/>
  <c r="J58" i="5"/>
  <c r="J59" i="5"/>
  <c r="J60" i="5"/>
  <c r="J61" i="5"/>
  <c r="J62" i="5"/>
  <c r="J63" i="5"/>
  <c r="J64" i="5"/>
  <c r="J65" i="5"/>
  <c r="J66" i="5"/>
  <c r="J67" i="5"/>
  <c r="J68" i="5"/>
  <c r="J69" i="5"/>
  <c r="J70" i="5"/>
  <c r="J71" i="5"/>
  <c r="J72" i="5"/>
  <c r="J73" i="5"/>
  <c r="J74" i="5"/>
  <c r="J75" i="5"/>
  <c r="J76" i="5"/>
  <c r="J77" i="5"/>
  <c r="J78" i="5"/>
  <c r="J79" i="5"/>
  <c r="J80" i="5"/>
  <c r="J81" i="5"/>
  <c r="J82" i="5"/>
  <c r="J83" i="5"/>
  <c r="J84" i="5"/>
  <c r="J85" i="5"/>
  <c r="J86" i="5"/>
  <c r="J87" i="5"/>
  <c r="J88" i="5"/>
  <c r="J89" i="5"/>
  <c r="J90" i="5"/>
  <c r="J91" i="5"/>
  <c r="J92" i="5"/>
  <c r="J93" i="5"/>
  <c r="J94" i="5"/>
  <c r="J95" i="5"/>
  <c r="J96" i="5"/>
  <c r="J97" i="5"/>
  <c r="J98" i="5"/>
  <c r="J99" i="5"/>
  <c r="J100" i="5"/>
  <c r="J3" i="5"/>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4" i="5"/>
  <c r="I75" i="5"/>
  <c r="I76" i="5"/>
  <c r="I77" i="5"/>
  <c r="I78" i="5"/>
  <c r="I79" i="5"/>
  <c r="I80" i="5"/>
  <c r="I81" i="5"/>
  <c r="I82" i="5"/>
  <c r="I83" i="5"/>
  <c r="I84" i="5"/>
  <c r="I85" i="5"/>
  <c r="I86" i="5"/>
  <c r="I87" i="5"/>
  <c r="I88" i="5"/>
  <c r="I89" i="5"/>
  <c r="I90" i="5"/>
  <c r="I91" i="5"/>
  <c r="I92" i="5"/>
  <c r="I93" i="5"/>
  <c r="I94" i="5"/>
  <c r="I95" i="5"/>
  <c r="I96" i="5"/>
  <c r="I97" i="5"/>
  <c r="I98" i="5"/>
  <c r="I99" i="5"/>
  <c r="I100" i="5"/>
  <c r="I3" i="5"/>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97" i="5"/>
  <c r="H98" i="5"/>
  <c r="H99" i="5"/>
  <c r="H100"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97" i="5"/>
  <c r="G98" i="5"/>
  <c r="G99" i="5"/>
  <c r="G100" i="5"/>
  <c r="F4" i="5"/>
  <c r="F5" i="5"/>
  <c r="F6" i="5"/>
  <c r="F7" i="5"/>
  <c r="F8" i="5"/>
  <c r="F9" i="5"/>
  <c r="F10" i="5"/>
  <c r="F11" i="5"/>
  <c r="F12" i="5"/>
  <c r="F13" i="5"/>
  <c r="F14" i="5"/>
  <c r="F15" i="5"/>
  <c r="F16" i="5"/>
  <c r="F17" i="5"/>
  <c r="F18" i="5"/>
  <c r="F19" i="5"/>
  <c r="F20" i="5"/>
  <c r="F21" i="5"/>
  <c r="F22" i="5"/>
  <c r="F23" i="5"/>
  <c r="F24" i="5"/>
  <c r="F25" i="5"/>
  <c r="F26" i="5"/>
  <c r="F27" i="5"/>
  <c r="F28" i="5"/>
  <c r="F29" i="5"/>
  <c r="F30" i="5"/>
  <c r="F31" i="5"/>
  <c r="F32" i="5"/>
  <c r="F33" i="5"/>
  <c r="F34" i="5"/>
  <c r="F35" i="5"/>
  <c r="F36" i="5"/>
  <c r="F37" i="5"/>
  <c r="F38" i="5"/>
  <c r="F39" i="5"/>
  <c r="F40" i="5"/>
  <c r="F41" i="5"/>
  <c r="F42" i="5"/>
  <c r="F43" i="5"/>
  <c r="F44" i="5"/>
  <c r="F45" i="5"/>
  <c r="F46" i="5"/>
  <c r="F47" i="5"/>
  <c r="F48" i="5"/>
  <c r="F49" i="5"/>
  <c r="F50" i="5"/>
  <c r="F51" i="5"/>
  <c r="F52" i="5"/>
  <c r="F53" i="5"/>
  <c r="F54" i="5"/>
  <c r="F55" i="5"/>
  <c r="F56" i="5"/>
  <c r="F57" i="5"/>
  <c r="F58" i="5"/>
  <c r="F59" i="5"/>
  <c r="F60" i="5"/>
  <c r="F61" i="5"/>
  <c r="F62" i="5"/>
  <c r="F63" i="5"/>
  <c r="F64" i="5"/>
  <c r="F65" i="5"/>
  <c r="F66" i="5"/>
  <c r="F67" i="5"/>
  <c r="F68" i="5"/>
  <c r="F69" i="5"/>
  <c r="F70" i="5"/>
  <c r="F71" i="5"/>
  <c r="F72" i="5"/>
  <c r="F73" i="5"/>
  <c r="F74" i="5"/>
  <c r="F75" i="5"/>
  <c r="F76" i="5"/>
  <c r="F77" i="5"/>
  <c r="F78" i="5"/>
  <c r="F79" i="5"/>
  <c r="F80" i="5"/>
  <c r="F81" i="5"/>
  <c r="F82" i="5"/>
  <c r="F83" i="5"/>
  <c r="F84" i="5"/>
  <c r="F85" i="5"/>
  <c r="F86" i="5"/>
  <c r="F87" i="5"/>
  <c r="F88" i="5"/>
  <c r="F89" i="5"/>
  <c r="F90" i="5"/>
  <c r="F91" i="5"/>
  <c r="F92" i="5"/>
  <c r="F93" i="5"/>
  <c r="F94" i="5"/>
  <c r="F95" i="5"/>
  <c r="F96" i="5"/>
  <c r="F97" i="5"/>
  <c r="F98" i="5"/>
  <c r="F99" i="5"/>
  <c r="F100" i="5"/>
  <c r="B20" i="6" l="1"/>
  <c r="B19" i="6"/>
  <c r="B18" i="6"/>
  <c r="B17" i="6"/>
  <c r="B16" i="6"/>
  <c r="B15" i="6"/>
  <c r="B14" i="6"/>
  <c r="B13" i="6"/>
  <c r="B12" i="6"/>
  <c r="B11" i="6"/>
  <c r="B10" i="6"/>
  <c r="B9" i="6"/>
  <c r="B8" i="6"/>
  <c r="B7" i="6"/>
  <c r="B6" i="6"/>
  <c r="B5" i="6"/>
  <c r="B4" i="6"/>
  <c r="B3" i="6"/>
  <c r="B2" i="6"/>
  <c r="C2" i="6" a="1"/>
  <c r="C2" i="6" s="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<sst xmlns="http://schemas.openxmlformats.org/spreadsheetml/2006/main" count="628" uniqueCount="336">
  <si>
    <t>Alcance</t>
  </si>
  <si>
    <t>Nombre</t>
  </si>
  <si>
    <t>Medida</t>
  </si>
  <si>
    <t xml:space="preserve">Alcance </t>
  </si>
  <si>
    <t>Medida básica</t>
  </si>
  <si>
    <t>Tipo inspección</t>
  </si>
  <si>
    <t>Descipción método de evaluación</t>
  </si>
  <si>
    <t>Método evaluación</t>
  </si>
  <si>
    <t>Nivel de conformidad</t>
  </si>
  <si>
    <t>Unidad de valor resultado</t>
  </si>
  <si>
    <t>Resultado</t>
  </si>
  <si>
    <t>Fecha de evaluación</t>
  </si>
  <si>
    <t>Fuente 1</t>
  </si>
  <si>
    <t>Nombre fuente</t>
  </si>
  <si>
    <t>Autor fuente</t>
  </si>
  <si>
    <t>Año de la fuente</t>
  </si>
  <si>
    <t>Observaciones</t>
  </si>
  <si>
    <t>Fuente 2</t>
  </si>
  <si>
    <t>Elementos</t>
  </si>
  <si>
    <t>MEDIDA</t>
  </si>
  <si>
    <t>ELEMENTO</t>
  </si>
  <si>
    <t>Totalidad - Omisión</t>
  </si>
  <si>
    <t>Totalidad-Comisión</t>
  </si>
  <si>
    <t>Total</t>
  </si>
  <si>
    <t>Muestreo</t>
  </si>
  <si>
    <t>Milímetros</t>
  </si>
  <si>
    <t>Centímetros</t>
  </si>
  <si>
    <t>Metros</t>
  </si>
  <si>
    <t>Consistencia lógica - Dominio</t>
  </si>
  <si>
    <t>Consistencia lógica - Conceptual</t>
  </si>
  <si>
    <t>Consistencia lógica - Topológica</t>
  </si>
  <si>
    <t>Calidad temporal - Exactitud de una medida de tiempo</t>
  </si>
  <si>
    <t>Véanse las medidas de la calidad de consistencia de dominio</t>
  </si>
  <si>
    <t>Exactitud temática - Exactitud de clasificación</t>
  </si>
  <si>
    <t>Calidad temporal - Consistencia temporal</t>
  </si>
  <si>
    <t>Calidad temporal - Validez temporal</t>
  </si>
  <si>
    <t>Exactitud temática - Exactitud de atributo no cuantitativo</t>
  </si>
  <si>
    <t>Exactitud temática - Exactitud de atributo cuantitativo</t>
  </si>
  <si>
    <t>Índice de especificaciones de producto no satisfechas</t>
  </si>
  <si>
    <t>Índice de especificaciones de producto satisfechas</t>
  </si>
  <si>
    <t>Completitud temporal - Ausencia de datos temporales</t>
  </si>
  <si>
    <t>Completitud temporal - Exceso de datos temporales</t>
  </si>
  <si>
    <t>Exactitud de medición - Exactitud de medición directa</t>
  </si>
  <si>
    <t>Conjunto de datos</t>
  </si>
  <si>
    <t>Atributo</t>
  </si>
  <si>
    <t>Servicio</t>
  </si>
  <si>
    <t>Modelo de datos</t>
  </si>
  <si>
    <t>Mosaico</t>
  </si>
  <si>
    <t>Conjunto de datos no geográfico</t>
  </si>
  <si>
    <t>Hardware de colección de datos</t>
  </si>
  <si>
    <t>Sesión de colección de datos</t>
  </si>
  <si>
    <t>Serie</t>
  </si>
  <si>
    <t>Sesión de campo</t>
  </si>
  <si>
    <t>Software</t>
  </si>
  <si>
    <t>Grupo de dimensiones</t>
  </si>
  <si>
    <t>Análisis e interpretación</t>
  </si>
  <si>
    <t>Consistencia lógica - Formato</t>
  </si>
  <si>
    <t>Ex. posicional absoluta - Incertidumbre posicional</t>
  </si>
  <si>
    <t>Ex. posicional absoluta - Incertidumbre posicional vertical</t>
  </si>
  <si>
    <t>Ex. posicional absoluta - Incertidumbre posicional horizontal</t>
  </si>
  <si>
    <t>Ex. posicional relativa o interna</t>
  </si>
  <si>
    <t>Elemento de calidad</t>
  </si>
  <si>
    <t>MEDIDA BÁSICA</t>
  </si>
  <si>
    <t>T-Ítem excedente</t>
  </si>
  <si>
    <t>T-Ítems excedentes</t>
  </si>
  <si>
    <t>T-Índice de ítems excedentes</t>
  </si>
  <si>
    <t>T-Número de instancias de objeto geográfico duplicadas</t>
  </si>
  <si>
    <t>T-Ítem omitido</t>
  </si>
  <si>
    <t>T-Número de ítems omitidos</t>
  </si>
  <si>
    <t>T-Índice de ítems omitidos</t>
  </si>
  <si>
    <t>CL-Incumplimiento del esquema conceptual</t>
  </si>
  <si>
    <t>CL-Cumplimiento del esquema conceptual</t>
  </si>
  <si>
    <t>CL-Número de ítems que no cumplen las reglas del esquema conceptual</t>
  </si>
  <si>
    <t>CL-Número de superposiciones no válidas entre superficies</t>
  </si>
  <si>
    <t>CL-Índice de incumplimiento de las reglas del esquema conceptual</t>
  </si>
  <si>
    <t>CL-Índice de cumplimiento de las reglas del esquema conceptual</t>
  </si>
  <si>
    <t>CL-No conformidad de dominio-valor</t>
  </si>
  <si>
    <t>CL-Conformidad de dominio-valor</t>
  </si>
  <si>
    <t>CL-Número de ítems no conformes en dominio-valor</t>
  </si>
  <si>
    <t>CL-Índice de conformidad de dominio-valor</t>
  </si>
  <si>
    <t>COD</t>
  </si>
  <si>
    <t>CL-Índice de no conformidad de dominio-valor</t>
  </si>
  <si>
    <t>CL-Conflictos en la estructura física</t>
  </si>
  <si>
    <t>CL-Número de conflictos en la estructura física</t>
  </si>
  <si>
    <t>CL-Índice de conflictos en la estructura física</t>
  </si>
  <si>
    <t>CL-Número de fallos en conexiones punto-curva</t>
  </si>
  <si>
    <t>CL-Índice de fallos en conexiones punto-curva</t>
  </si>
  <si>
    <t>CL-Número de conexiones omitidas por subtrazo (undershoot)</t>
  </si>
  <si>
    <t>CL-Número de conexiones omitidas por sobretrazo (overshoot)</t>
  </si>
  <si>
    <t>CL-Número de polígonos ficticios no válidos (slivers)</t>
  </si>
  <si>
    <t>CL-Número de errores por autosuperposiciones no válidas</t>
  </si>
  <si>
    <t>EP-Valor medio de las incertidumbres posicionales</t>
  </si>
  <si>
    <t>EP-Número de incertidumbres posicionales mayores que un umbral</t>
  </si>
  <si>
    <t>EP-Índice de errores posicionales mayores que un umbral</t>
  </si>
  <si>
    <t>EP-Matriz de covarianzas</t>
  </si>
  <si>
    <t>EP-Error lineal probable</t>
  </si>
  <si>
    <t>EP-Error lineal típico</t>
  </si>
  <si>
    <t>EP-Exactitud lineal al 90% de nivel de significación</t>
  </si>
  <si>
    <t>EP-Exactitud lineal al 95% de nivel de significación</t>
  </si>
  <si>
    <t>EP-Exactitud lineal al 99% de nivel de significación</t>
  </si>
  <si>
    <t>EP-Error lineal casi cierto</t>
  </si>
  <si>
    <t>EP-Error cuadrático medio</t>
  </si>
  <si>
    <t>EP-Error lineal absoluto al 90% de nivel de significación de datos verticales con sesgo (OTAN)</t>
  </si>
  <si>
    <t>EP-Error lineal absoluto al 90% de nivel de significación de datos verticales con sesgo</t>
  </si>
  <si>
    <t>EP-Desviación típica circular</t>
  </si>
  <si>
    <t>EP-Error circular probable</t>
  </si>
  <si>
    <t>EP-Exactitud circular estándar</t>
  </si>
  <si>
    <t>EP-Error circular al 95% de nivel de significación</t>
  </si>
  <si>
    <t>EP-Error circular casi cierto</t>
  </si>
  <si>
    <t>EP-Error cuadrático medio planimétrico</t>
  </si>
  <si>
    <t>EP-Error circular absoluto al 90% de nivel de significación de datos con sesgo (OTAN)</t>
  </si>
  <si>
    <t>EP-Error circular absoluto al 90% de nivel de significación de datos con sesgo</t>
  </si>
  <si>
    <t>EP-Elipse de incertidumbre</t>
  </si>
  <si>
    <t>EP-Elipse de confianza</t>
  </si>
  <si>
    <t>EP-Error vertical relativo</t>
  </si>
  <si>
    <t>EP-Error horizontal relativo</t>
  </si>
  <si>
    <t>ET-Número de objetos geográficos clasificados incorrectamente</t>
  </si>
  <si>
    <t>ET-Matriz de error de la clasificación</t>
  </si>
  <si>
    <t>CT-Exactitud temporal al 68,3% de nivel de significación</t>
  </si>
  <si>
    <t>CT-Exactitud temporal al 50% de nivel de significación</t>
  </si>
  <si>
    <t>CT-Exactitud temporal al 90% de nivel de significación</t>
  </si>
  <si>
    <t>CT-Exactitud temporal al 95% de nivel de significación</t>
  </si>
  <si>
    <t>CT-Exactitud temporal al 99% de nivel de significación</t>
  </si>
  <si>
    <t>CT-Exactitud temporal al 99,8% de nivel de significación</t>
  </si>
  <si>
    <t>CT-Orden cronológico</t>
  </si>
  <si>
    <t>ET-Coeficiente Kappa</t>
  </si>
  <si>
    <t>ET-Número de valores de atributo incorrectos</t>
  </si>
  <si>
    <t>ET-Índice de valores de atributo correctos</t>
  </si>
  <si>
    <t>ET-Índice de valores de atributo incorrectos</t>
  </si>
  <si>
    <t>ET-Incertidumbre del valor del atributo al 68,3% de nivel de significación</t>
  </si>
  <si>
    <t>ET-Incertidumbre del valor del atributo al 50% de nivel de significación</t>
  </si>
  <si>
    <t>ET-Incertidumbre del valor del atributo al 90% de nivel de significación</t>
  </si>
  <si>
    <t>ET-Incertidumbre del valor del atributo al 95% de nivel de significación</t>
  </si>
  <si>
    <t>ET-Incertidumbre del valor del atributo al 99% de nivel de significación</t>
  </si>
  <si>
    <t>ET-Incertidumbre del valor del atributo al 99,8% de nivel de significación</t>
  </si>
  <si>
    <t xml:space="preserve">Objetivo del reporte: </t>
  </si>
  <si>
    <t xml:space="preserve">ISO 19157 </t>
  </si>
  <si>
    <t>Instructivo..</t>
  </si>
  <si>
    <t>Procedimiento..</t>
  </si>
  <si>
    <t>INFORMACIÓN DEL PRODUCTO EVALUADO</t>
  </si>
  <si>
    <t xml:space="preserve">Descripción de los datos geográficos: </t>
  </si>
  <si>
    <t>Formatos de datos:</t>
  </si>
  <si>
    <t>Fuente de los datos:</t>
  </si>
  <si>
    <t>Historial de los datos</t>
  </si>
  <si>
    <t>GENERAL</t>
  </si>
  <si>
    <t>Referencias:</t>
  </si>
  <si>
    <t>FUENTES PARA LA ELABORACIÓN DEL PRODUCTO</t>
  </si>
  <si>
    <t>Fuente 3</t>
  </si>
  <si>
    <t>Fuente 4</t>
  </si>
  <si>
    <t>PROCESO DE ELABORACIÓN DEL PRODUCTO</t>
  </si>
  <si>
    <t>REPORTE DE EVALUACIÓN DE LA CALIDAD DE DATOS GEOGRÁFICOS</t>
  </si>
  <si>
    <t>Indicador de error</t>
  </si>
  <si>
    <t>Recuento de errores</t>
  </si>
  <si>
    <t>Índice de error</t>
  </si>
  <si>
    <t>Tipo de valor</t>
  </si>
  <si>
    <t>PrAlcance de la evaluación</t>
  </si>
  <si>
    <t>Escala o resolución</t>
  </si>
  <si>
    <t>Objeto o Capa</t>
  </si>
  <si>
    <t>Descripción medida</t>
  </si>
  <si>
    <t>DEFINICIÓN DE MEDIDA</t>
  </si>
  <si>
    <t>Indicación de que un ítem está incorrectamente presente en los datos</t>
  </si>
  <si>
    <t>Número de ítems del conjunto o muestra de datos que no deberían haber estado presentes</t>
  </si>
  <si>
    <t>Número de ítems excedentes en el conjunto o muestra de datos en relación al número de ítems que deberían haber estado presentes</t>
  </si>
  <si>
    <t>Número total de duplicaciones exactas de instancias de objeto geográfico en el conjunto de datos</t>
  </si>
  <si>
    <t>Indicación de que un ítem está omitido en los datos</t>
  </si>
  <si>
    <t>Recuento de todos los ítems que deberían haber estado en el conjunto o muestra de datos y están omitidos</t>
  </si>
  <si>
    <t>Número de ítems omitidos en el conjunto o muestra de datos en relación al número de ítems que deberían haber estado presentes</t>
  </si>
  <si>
    <t>Indicación de que un ítem no cumple las reglas del esquema conceptual correspondiente</t>
  </si>
  <si>
    <t>Indicador de corrección</t>
  </si>
  <si>
    <t>Indicación de que un ítem cumple las reglas del esquema conceptual correspondiente</t>
  </si>
  <si>
    <t>Recuento de todos los ítems del conjunto de datos que no cumplen las reglas del esquema conceptual</t>
  </si>
  <si>
    <t>Número total de superposiciones erróneas en los datos</t>
  </si>
  <si>
    <t>TIPO DE VALOR</t>
  </si>
  <si>
    <t>Booleano</t>
  </si>
  <si>
    <t>Entero</t>
  </si>
  <si>
    <t>MÉTODO DE EVALUACIÓN</t>
  </si>
  <si>
    <t>Directo externo</t>
  </si>
  <si>
    <t>Número de ítems del conjunto de datos que no cumplen las reglas del esquema conceptual en relación al supuesto número total de estos ítems en el conjunto de datos</t>
  </si>
  <si>
    <t>Real</t>
  </si>
  <si>
    <t>índice de ítems correctos</t>
  </si>
  <si>
    <t>Índice de ítems correctos</t>
  </si>
  <si>
    <t>indicador de error</t>
  </si>
  <si>
    <t>indicador de corrección</t>
  </si>
  <si>
    <t>recuento de error</t>
  </si>
  <si>
    <t>recuento de errores</t>
  </si>
  <si>
    <t>índice de error</t>
  </si>
  <si>
    <t>una conexión punto-curva existe donde se tocan varias curvas. Estas curvas tienen una relación topológica intrínseca que debe reflejar la verdadera configuración topológica. Si la conexión punto-curva contradice al universo de discurso, existe un fallo en esta con respecto a esta medida de la calidad. La medida de la calidad cuenta el número de errores de ese tipo.</t>
  </si>
  <si>
    <t>una conexión punto-curva existe donde se tocan varias curvas. Estas curvas tienen una relación topológica intrínseca que debe reflejar la verdadera con- figuración topológica. Si la conexión punto-curva contradice al universo de discurso, esta es incorrecta con respecto a esta medida de la calidad. Esta medida de la calidad ofrece el número de conexiones punto-curva erróneas en relación al número total de conexiones punto-curva.</t>
  </si>
  <si>
    <t>distancia de búsqueda desde el final de una línea colgada</t>
  </si>
  <si>
    <t>PARÁMETRO</t>
  </si>
  <si>
    <t>distancia de búsqueda sobre la mínima longitud permitida en el conjunto de datos</t>
  </si>
  <si>
    <t>un polígono ficticio es un área que aparece accidentalmente cuando no se digitalizan correctamente superficies adyacentes. Los límites de las superfi- cies adyacentes pueden provocar pequeños huecos o superposiciones que causan un error topológico</t>
  </si>
  <si>
    <t>Parametro 1: Área máxima del polígono ficticio. Parámetro 2: cociente de anchura</t>
  </si>
  <si>
    <t>CL-Número de errores por autointersecciones no válidas (loops)</t>
  </si>
  <si>
    <t>No aplica</t>
  </si>
  <si>
    <t>valor medio de las incertidumbres posicionales para un conjunto de posicio- nes donde la incertidumbre posicional se define como la distancia entre la posición medida y la que se considera como verdadera</t>
  </si>
  <si>
    <t>no aplicable</t>
  </si>
  <si>
    <t>EP-Sesgo de las posiciones (1D, 2D, 3D)</t>
  </si>
  <si>
    <t>para un número de puntos (N), se ofrecen las posiciones medidas como coor- denadas xmi, ymi y zmi dependiendo de las dimensiones en las que se mide la posición del punto. Se considera que un conjunto correspondiente de coor- denadas, xti, yti y zti, representa las posiciones verdaderas. Las desviaciones y sesgos se calculan como</t>
  </si>
  <si>
    <t>EP-Valor medio de las incertidumbres posicionales excluyendo atípicos (2D)</t>
  </si>
  <si>
    <t>para un número de puntos (N), se ofrecen las posiciones medidas como coor- denadas xmi, ymi y zmi dependiendo de las dimensiones en las que se mide la posición del punto. Se considera que un conjunto correspondiente de coor- denadas, xti, yti y zti, representa las posiciones verdaderas. Todas las incerti- dumbres posicionales por encima de un umbral predefinido emáx. son elimi- nadas del conjunto</t>
  </si>
  <si>
    <t>nombre: emáx.
definición: umbral de aceptación de incertidumbres posicionales tipo de valor: numérico</t>
  </si>
  <si>
    <t>para un número de puntos (N), se ofrecen las posiciones medidas como coor- denadas xmi, ymi y zmi dependiendo de las dimensiones en las que se mide la posición del punto. Se considera que un conjunto correspondiente de coor- denadas, xti, yti y zti, representa las posiciones verdaderas. El cálculo de ei se define en la medida de la calidad "valor medio de las incertidumbres posi- cionales" en una, dos y tres dimensiones
se consideran como error todas las incertidumbres posicionales por encima del umbral predefinido emáx. (ei &gt; emáx.)
debería fijarse un criterio para el establecimiento de correspondencias (por ejemplo, permitiendo considerar vértices a lo largo de líneas para correspon- dencias con la posición más cercana). En el resultado de evaluación de la calidad se debe informar sobre el/los criterio/s para encontrar los puntos homólogos</t>
  </si>
  <si>
    <t>para un número de puntos (N), se ofrecen las posiciones medidas como coordenadas xmi, ymi y zmi dependiendo de las dimensiones en las que se mide la posición del punto. Se considera que un conjunto correspondiente de coordenadas, xti, yti y zti, representa las posiciones verdaderas. El cálculo de ei se define en la medida de la calidad "valor medio de las incertidumbres posicionales" en una, dos y tres dimensiones
se consideran como error todas las incertidumbres posicionales por encima del umbral predefinido emáx. (ei &gt; emáx.). El número de errores se ofrece en relación al número total de puntos medidos
debería fijarse un criterio para el establecimiento de correspondencias (por ejemplo, permitiendo considerar vértices a lo largo de líneas para correspon- dencias con la posición más cercana). En el resultado de evaluación de la calidad se debe informar sobre el/los criterio/s para encontrar los puntos homólogos</t>
  </si>
  <si>
    <t xml:space="preserve">la matriz de covarianzas generaliza el concepto de varianza desde 1 a n dimensiones, por ejemplo desde variables aleatorias escalares a variables aleatorias vectoriales (tuplas de variables aleatorias escalares)
(1)	coordenadas 1D (por ejemplo datos de altitud variable aleatoria vectorial:
</t>
  </si>
  <si>
    <t>LE50 o LE50(r), dependiendo del procedimiento de evaluación</t>
  </si>
  <si>
    <t>LE68.3 o LE68.3(r), dependiendo del procedimiento de evaluación</t>
  </si>
  <si>
    <t>LE90 o LE90(r), dependiendo del procedimiento de evaluación</t>
  </si>
  <si>
    <t>LE95 o LE95(r), dependiendo del procedimiento de evaluación</t>
  </si>
  <si>
    <t>LE99 o LE99(r), dependiendo del procedimiento de evaluación</t>
  </si>
  <si>
    <t>LE99.8 o LE99.8(r), dependiendo del procedimiento de evaluación</t>
  </si>
  <si>
    <t>se calcula la comparación de los datos (fuente) y el control (referencia) de la siguiente manera:</t>
  </si>
  <si>
    <t>nombre: tamaño de muestra
definición: normalmente se usa un mínimo de 30 puntos pero no siempre es posible dependiendo de los puntos de control que resulten identificables. Para atributos a nivel de objeto geográfico se muestrea un 10% de la población de objetos geográficos.
tipo de valor: real</t>
  </si>
  <si>
    <t>CE39.4</t>
  </si>
  <si>
    <t>véase G.3.3</t>
  </si>
  <si>
    <t>CE50</t>
  </si>
  <si>
    <t>CE90</t>
  </si>
  <si>
    <t>CE95</t>
  </si>
  <si>
    <t>radio que describe un círculo, en el cual se sitúa la localización verdadera del punto con una probabilidad del 95%</t>
  </si>
  <si>
    <t>CE99.8</t>
  </si>
  <si>
    <t>radio que describe un círculo, en el cual se sitúa la localización verdadera del punto con una probabilidad del 99,8%</t>
  </si>
  <si>
    <t>radio de un círculo en torno al punto dado, en el cual se sitúa el valor verdadero con una probabilidad P</t>
  </si>
  <si>
    <t>el valor verdadero de las coordenadas observadas X e Y se conocen como xt
y yt.
de este modo del estimador</t>
  </si>
  <si>
    <t>exactitud horizontal absoluta de las coordenadas de los datos, expresada en términos de error circular al 90% de probabilidad y con existencia de sesgo</t>
  </si>
  <si>
    <t>se calcula la comparación de los datos (fuente) y el control (referencia) de la siguiente manera:
1.	se calcula el error absoluto en la dimensión horizontal en cada punto y en cada coordenada Xi y Yi:
Xi (fuenteXi – referenciaXi) y Yi (fuenteYi – referenciaYi) para i = 1…N
2.	se calcula el error medio horizontal de cada coordenada:</t>
  </si>
  <si>
    <r>
      <t>NATO STANAG 2215 IGEO (Referencia</t>
    </r>
    <r>
      <rPr>
        <vertAlign val="superscript"/>
        <sz val="10"/>
        <color theme="1"/>
        <rFont val="Calibri"/>
        <family val="2"/>
        <scheme val="minor"/>
      </rPr>
      <t>[22]</t>
    </r>
    <r>
      <rPr>
        <sz val="10"/>
        <color theme="1"/>
        <rFont val="Calibri"/>
        <family val="2"/>
        <scheme val="minor"/>
      </rPr>
      <t>)</t>
    </r>
  </si>
  <si>
    <t>FUENTE DE REFERENCIA</t>
  </si>
  <si>
    <t>se calcula la comparación de los datos (fuente) y el control (referencia) de la siguiente manera:
1.	se calcula el error absoluto en la dimensión horizontal en cada punto:</t>
  </si>
  <si>
    <t>1.	Mapping, Charting and Geodesy, Accuracy (Referencia[21])
2.	Handbook of Tables for Probability and Statistics (Referencia[20])</t>
  </si>
  <si>
    <t>elipse 2D cuyos dos ejes principales indican la dirección y magnitud de la mayor y menos incertidumbre de un punto 2D</t>
  </si>
  <si>
    <t>a partir de una matriz de covarianzas dada (medida de la calidad de la tabla D.34) de las coordenadas de un punto 2D, los elementos que describen la elipse de incertidumbre de pueden determinar mediante los valores propios
para un solo punto k, la matriz de covarianzas viene dada por</t>
  </si>
  <si>
    <t>nombre: nivel de significación definición: 1  
tipo de valor: numérico</t>
  </si>
  <si>
    <t>evaluación de los errores aleatorios en la posición vertical de un objeto geográfico en relación a otro del mismo conjunto de datos o en el mismo mapa/carta depende de los errores aleatorios en las dos elevaciones respecto a un datum vertical común</t>
  </si>
  <si>
    <t>se calcula la comparación de los datos (fuente) y el control (referencia) de la siguiente manera:
1.	se determinan todas las combinaciones de parejas posibles entre puntos: combinaciones de parejas entre puntos = m = n(n1)/2
2.	se calcula el error absoluto vertical en cada punto
Zi = altitud medidai  altitud verdaderai para i = 1…n
3.	se calcula el error relativo vertical para cada combinación de parejas de puntos:
Zrel kj = Zk  Zj para k = 1…m − 1, j = k + 1, … m
4.	se calcula la desviación típica relativa vertical
5.	se calcula el error vertical relativo pasando el nivel de confianza al 90%: Rel LE90 = 1,645 Z rel</t>
  </si>
  <si>
    <t>nombre: n
definición: tamaño de muestra tipo de valor: entero</t>
  </si>
  <si>
    <t>Mapping, Charting and Geodesy Accuracy (Reference[21])</t>
  </si>
  <si>
    <t>evaluación de los errores aleatorios en la posición horizontal de un objeto geográfico en relación a otro del mismo conjunto de datos o en el mismo mapa/carta</t>
  </si>
  <si>
    <t>se calcula la comparación de los datos (fuente) y el control (referencia) de la siguiente manera:
1.	se determinan todas las combinaciones de parejas posibles entre puntos: combinaciones de parejas entre puntos = m = n(n1)/2
2.	se calcula el error absoluto en las dimensiones X e Y en cada punto
Xi = Xi medida  Xi verdadera para i = 1…n
Yi = Yi medida  Yi verdadera para i = 1…n
3.	se calcula el error relativo en X e Y para cada combinación de parejas de puntos:
Xrel kj = Xk  Xj	para k = 1…m  1, j = k + 1, … m
Yrel kj = Yk  Yj	para k = 1…m  1, j = k + 1, … m
4.	se calcula la desviación típica relativa en cada eje:</t>
  </si>
  <si>
    <t>mitad de la longitud del intervalo, definido por un límite superior y otro inferior, en que se sitúa el valor verdadero de la instancia de tiempo con una probabilidad del 68,3%</t>
  </si>
  <si>
    <t>véase G.3.2</t>
  </si>
  <si>
    <t>mitad de la longitud del intervalo, definido por un límite superior y otro inferior, en que se sitúa el valor verdadero de la instancia de tiempo con una probabilidad del 50%</t>
  </si>
  <si>
    <t>mitad de la longitud del intervalo, definido por un límite superior y otro inferior, en que se sitúa el valor verdadero de la instancia de tiempo con una probabilidad del 90%</t>
  </si>
  <si>
    <t>mitad de la longitud del intervalo, definido por un límite superior y otro inferior, en que se sitúa el valor verdadero de la instancia de tiempo con una probabilidad del 95%</t>
  </si>
  <si>
    <t>mitad de la longitud del intervalo, definido por un límite superior y otro inferior, en que se sitúa el valor verdadero de la instancia de tiempo con una probabilidad del 99%</t>
  </si>
  <si>
    <t>LE99.8 o 99.9(r), dependiendo del procedimiento de evaluación</t>
  </si>
  <si>
    <t>mitad de la longitud del intervalo, definido por un límite superior y otro inferior, en que se sitúa el valor verdadero de la instancia de tiempo con una probabilidad del 99,8%</t>
  </si>
  <si>
    <t>indicación de que un evento está ordenado incorrectamente en relación al resto de eventos</t>
  </si>
  <si>
    <t>véase G.3.4</t>
  </si>
  <si>
    <t>véase G.3.5</t>
  </si>
  <si>
    <t>véase G.3.6</t>
  </si>
  <si>
    <t>véase G.3.7</t>
  </si>
  <si>
    <t>número de objetos geográficos clasificados incorrectamente</t>
  </si>
  <si>
    <t>número de objetos geográficos clasificados incorrectamente en relación al número debería haber</t>
  </si>
  <si>
    <t>ET-Índice de error de la clasificación</t>
  </si>
  <si>
    <t>–</t>
  </si>
  <si>
    <t>matriz que indica el número de ítems de la clase (i) clasificados como clase (j)</t>
  </si>
  <si>
    <t>la matriz de error de la clasificación (MCM, misclassification matrix) es una matriz cuadrada de n columnas y n filas. n indica el número de clases consideradas
MCM (i,j) = [nº de ítems de la clase (i) clasificados como clase (j)]
los elementos de la diagonal de la matriz de error de clasificación contiene los ítems clasificados correctamente, y los elementos fuera de la diagonal contienen el número de errores de la clasificación</t>
  </si>
  <si>
    <t>nombre: n
definición: número de clases consideradas tipo de valor: entero</t>
  </si>
  <si>
    <r>
      <t>matriz que indica el número de ítems de la clase (</t>
    </r>
    <r>
      <rPr>
        <i/>
        <sz val="10"/>
        <color theme="1"/>
        <rFont val="Times New Roman"/>
        <family val="1"/>
      </rPr>
      <t>i</t>
    </r>
    <r>
      <rPr>
        <sz val="10"/>
        <color theme="1"/>
        <rFont val="Times New Roman"/>
        <family val="1"/>
      </rPr>
      <t>) clasificados como clase
(j) dividido por el número de ítems de la clase (i)</t>
    </r>
  </si>
  <si>
    <t>la matriz de error de la clasificación relativa (RMCM, relative misclassifi- cation matrix) es una matriz cuadrada de n columnas y n filas. n indica el número de clases consideradas
RMCM (i,j) = [nº de ítems de la clase (i) clasificados como clase (j)] / nº de ítems de la clase (i)  100%</t>
  </si>
  <si>
    <t>coeficiente que cuantifica la proporción de acuerdo de las asignaciones a clases eliminando los errores de la clasificación</t>
  </si>
  <si>
    <t>con los elementos de la matriz de error de la clasificación MCM(i,j) corres- pondiente a la medida de la tabla D.65 se puede calcular el coeficiente kappa () como</t>
  </si>
  <si>
    <t>número total de valores de atributo erróneos</t>
  </si>
  <si>
    <t>corrección de atributo no cuantitativo</t>
  </si>
  <si>
    <t>número de valores de atributo correctos en relación al número total de valores de atributo</t>
  </si>
  <si>
    <t>número de valores de atributo incorrectos en relación al número total de valores de atributo</t>
  </si>
  <si>
    <t>mitad de la longitud del intervalo, definido por un límite superior y otro inferior, en que se sitúa el valor verdadero del atributo cuantitativo con una probabilidad del 68,3%</t>
  </si>
  <si>
    <t>mitad de la longitud del intervalo, definido por un límite superior y otro inferior, en que se sitúa el valor verdadero del atributo cuantitativo con una probabilidad del 50%</t>
  </si>
  <si>
    <t>mitad de la longitud del intervalo, definido por un límite superior y otro inferior, en que se sitúa el valor verdadero del atributo cuantitativo con una probabilidad del 90%</t>
  </si>
  <si>
    <t>mitad de la longitud del intervalo, definido por un límite superior y otro inferior, en que se sitúa el valor verdadero del atributo cuantitativo con una probabilidad del 95%</t>
  </si>
  <si>
    <t>mitad de la longitud del intervalo, definido por un límite superior y otro inferior, en que se sitúa el valor verdadero del atributo cuantitativo con una probabilidad del 99%</t>
  </si>
  <si>
    <t>mitad de la longitud del intervalo, definido por un límite superior y otro inferior, en que se sitúa el valor verdadero del atributo cuantitativo con una probabilidad del 99,8%</t>
  </si>
  <si>
    <t>indicación de que se han cumplido todos los requisitos contemplados en las especificaciones de producto</t>
  </si>
  <si>
    <t>Usabilidad</t>
  </si>
  <si>
    <t>Us-Cumplimiento de especificaciones de producto</t>
  </si>
  <si>
    <t>Us-Recuento de especificaciones de producto satisfechas</t>
  </si>
  <si>
    <t>Us-Recuento de especificaciones de producto no satisfechas</t>
  </si>
  <si>
    <t>recuento de ítems correctos</t>
  </si>
  <si>
    <t>número de requisitos de las especificaciones de producto de datos que han sido cumplidos en el producto/conjunto de datos actual</t>
  </si>
  <si>
    <t>recuento de ítems erróneos</t>
  </si>
  <si>
    <t>número de requisitos de las especificaciones de producto de datos que no han sido cumplidos en el producto/conjunto de datos actual</t>
  </si>
  <si>
    <t>número de requisitos de las especificaciones de producto de datos que han sido incumplidos en el producto/conjunto de datos actual en relación al nú- mero total de requisitos</t>
  </si>
  <si>
    <t>número de requisitos de las especificaciones de producto de datos que han sido cumplidos en el producto/conjunto de datos actual en relación al número total de requisitos</t>
  </si>
  <si>
    <t>Booleano (verdadero indica que el ítem es excedente)</t>
  </si>
  <si>
    <t>Booleano (verdadero indica que un ítem no cumple las reglas del esquema conceptual)</t>
  </si>
  <si>
    <t>Booleano (verdadero indica que un ítem cumple las reglas del esquema conceptual)</t>
  </si>
  <si>
    <t>Booleano (verdadero indica que un ítem no es conforme con su dominio de valores)</t>
  </si>
  <si>
    <t>Booleano (verdadero indica conflicto en la estructura física)</t>
  </si>
  <si>
    <t>Booleano (verdadero indica que el evento está ordenado incorrectamente)</t>
  </si>
  <si>
    <t>Booleano (verdadero indica que se han cumplido todos los requisitos con- templados en las especificaciones de producto)</t>
  </si>
  <si>
    <t>Directo interno</t>
  </si>
  <si>
    <t>19B</t>
  </si>
  <si>
    <t>19A</t>
  </si>
  <si>
    <t>DESCRIPCIÓN MÉTODO EVALUACIÓN</t>
  </si>
  <si>
    <t>Número de ítems del conjunto de datos que cumplen las reglas del esquema conceptual en relación al número total de ítems</t>
  </si>
  <si>
    <t>Indicación de que un ítem no es conforme con su dominio de valores</t>
  </si>
  <si>
    <t>Indicación de que un ítem es conforme con su dominio de valores</t>
  </si>
  <si>
    <t>Recuento de todos los ítems del conjunto de datos que no son conformes con su dominio de valores</t>
  </si>
  <si>
    <t>Número de ítems del conjunto de datos que son conformes con su dominio de valores en relación al número total de ítems del conjunto de datos</t>
  </si>
  <si>
    <t>Número de ítems del conjunto de datos que no son conformes con su domi- nio de valores en relación al número total de ítems</t>
  </si>
  <si>
    <t>Indicación de que los ítems están almacenados en conflicto con la estructura física del conjunto de datos</t>
  </si>
  <si>
    <t>Recuento de todos los ítems del conjunto de datos que están almacenados en conflicto con la estructura física del conjunto de datos</t>
  </si>
  <si>
    <t>Número de ítems del conjunto de datos que están almacenados en conflicto con la estructura física del conjunto de datos, dividido entre el número total de ítems</t>
  </si>
  <si>
    <t>Número de fallos en conexiones punto-curva en el conjunto de datos</t>
  </si>
  <si>
    <t>Número de fallos en las conexiones de nodos de enlace en relación al supues- to número de conexiones de nodos de enlace</t>
  </si>
  <si>
    <t>Recuento de ítems del conjunto de datos, dentro del parámetro de tolerancia, que no se han combinado debido a subtrazos</t>
  </si>
  <si>
    <t>Recuento de ítems del conjunto de datos, dentro del parámetro de tolerancia, que no se han combinado debido a sobretrazos</t>
  </si>
  <si>
    <t>Recuento de todos los ítems del conjunto de datos que son polígonos ficticios no válidos (slivers)</t>
  </si>
  <si>
    <t xml:space="preserve">Recuento de todos los ítems de los datos que ilegalmente se intersectan con ellos mismos </t>
  </si>
  <si>
    <t>Recuento de todos los ítems de los datos que ilegalmente se autosuperponen con ellos mismos</t>
  </si>
  <si>
    <t>Sesgo de las posiciones, para un conjunto de posiciones cuyas incertidum- bres posicionales se definen como la discrepancia entre la posición medida y la que se considera como verdadera</t>
  </si>
  <si>
    <t>Para un conjunto de puntos cuyas distancias no exceden un umbral prede- finido, media aritmética de las distancias entre sus posiciones medidas y las que son consideradas como verdaderas</t>
  </si>
  <si>
    <t>Número de incertidumbres posicionales superiores a un umbral dado para un conjunto de posiciones
los errores se definen como la distancia entre la posición medida y la que se considera como verdadera</t>
  </si>
  <si>
    <t>Número de incertidumbres posicionales superiores a un umbral dado para un conjunto de posiciones, en relación al número total de posiciones medidas.
los errores se definen como la distancia entre la posición medida y la que se considera como verdadera</t>
  </si>
  <si>
    <t>Matriz cuadrada simétrica en cuya diagonal se presentan las varianzas y fuera de la diagonal las covarianzas entre coordenadas de puntos</t>
  </si>
  <si>
    <t>Mitad de la longitud del intervalo, definido por un límite superior y otro inferior, en que se sitúa el valor verdadero con una probabilidad del 50%</t>
  </si>
  <si>
    <t>Mitad de la longitud del intervalo, definido por un límite superior y otro inferior, en que se sitúa el valor verdadero con una probabilidad del 68,3%</t>
  </si>
  <si>
    <t>Mitad de la longitud del intervalo, definido por un límite superior y otro inferior, en que se sitúa el valor verdadero con una probabilidad del 90%</t>
  </si>
  <si>
    <t>Mitad de la longitud del intervalo, definido por un límite superior y otro inferior, en que se sitúa el valor verdadero con una probabilidad del 95%</t>
  </si>
  <si>
    <t>Mitad de la longitud del intervalo, definido por un límite superior y otro inferior, en que se sitúa el valor verdadero con una probabilidad del 99%</t>
  </si>
  <si>
    <t>Mitad de la longitud del intervalo, definido por un límite superior y otro inferior, en que se sitúa el valor verdadero con una probabilidad del 99,8%</t>
  </si>
  <si>
    <t>El valor verdadero de un observable Z se conoce como zt. De este modo del estimador
N
z 	1 (zm i  zt )2
N i1
se obtiene el error cuadrático medio ECM = z.</t>
  </si>
  <si>
    <t>Exactitud vertical absoluta de las coordenadas de los datos, expresada en términos de Error lineal al 90% de probabilidad y con existencia de sesgo se calcula la comparación de los datos (fuente) y de control (referencia) de la siguiente manera:
1.	se calcula el error absoluto en la dimensión vertical en cada punto:
Vi = fuente Vi – referencia Vi para i = 1 … N
2.	se calcula el valor absoluto del sesgo:
N
V   1 Vi
N i1</t>
  </si>
  <si>
    <t>Exactitud vertical absoluta de las coordenadas de los datos, expresada en términos de error lineal al 90% de probabilidad y con existencia de sesgo</t>
  </si>
  <si>
    <t>Radio que describe un círculo, en el cual se sitúa la localización verdadera del punto con una probabilidad del 39,4%</t>
  </si>
  <si>
    <t>Radio que describe un círculo, en el cual se sitúa la localización verdadera del punto con una probabilidad del 50%</t>
  </si>
  <si>
    <t>Radio que describe un círculo, en el cual se sitúa la localización verdadera del punto con una probabilidad del 90%</t>
  </si>
  <si>
    <t>Ejecutor</t>
  </si>
  <si>
    <t>Cod 
medida</t>
  </si>
  <si>
    <t>Evaluación - Resultado 1</t>
  </si>
  <si>
    <t>Evaluación - Resultado 2</t>
  </si>
  <si>
    <t>Evaluación - Resultado 4</t>
  </si>
  <si>
    <t>Evaluación - Resultado 3</t>
  </si>
  <si>
    <t>Alcance de evaluación</t>
  </si>
  <si>
    <t>FUENTES DE INFORMACIÓN Y PROCESO DE ELABORACIÓN</t>
  </si>
  <si>
    <t>Detalle de la media y evaluación de calidad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</si>
</sst>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Calibri"/>
      <family val="2"/>
      <scheme val="minor"/>
    </font>
    <font>
      <b/>
      <sz val="11"/>
      <color theme="1"/>
      <name val="Calibri"/>
      <family val="2"/>
      <scheme val="minor"/>
    </font>
    <font>
      <u/>
      <sz val="11"/>
      <color theme="10"/>
      <name val="Calibri"/>
      <family val="2"/>
      <scheme val="minor"/>
    </font>
    <font>
      <sz val="11"/>
      <color theme="1"/>
      <name val="Montserrat"/>
    </font>
    <font>
      <b/>
      <sz val="11"/>
      <color theme="0"/>
      <name val="Montserrat"/>
    </font>
    <font>
      <b/>
      <sz val="11"/>
      <color theme="1"/>
      <name val="Montserrat"/>
    </font>
    <font>
      <b/>
      <sz val="12"/>
      <color theme="0"/>
      <name val="Montserrat"/>
    </font>
    <font>
      <sz val="12"/>
      <color theme="1"/>
      <name val="Montserrat"/>
    </font>
    <font>
      <sz val="10"/>
      <color theme="1"/>
      <name val="Times New Roman"/>
      <family val="1"/>
    </font>
    <font>
      <sz val="10"/>
      <color theme="1"/>
      <name val="Calibri"/>
      <family val="2"/>
      <scheme val="minor"/>
    </font>
    <font>
      <i/>
      <sz val="10"/>
      <color theme="1"/>
      <name val="Times New Roman"/>
      <family val="1"/>
    </font>
    <font>
      <vertAlign val="superscript"/>
      <sz val="10"/>
      <color theme="1"/>
      <name val="Calibri"/>
      <family val="2"/>
      <scheme val="minor"/>
    </font>
    <font>
      <sz val="8"/>
      <name val="Calibri"/>
      <family val="2"/>
      <scheme val="minor"/>
    </font>
    <font>
      <b/>
      <sz val="9"/>
      <name val="Montserrat"/>
    </font>
    <font>
      <sz val="11"/>
      <name val="Calibri"/>
      <family val="2"/>
      <scheme val="minor"/>
    </font>
    <font>
      <sz val="10"/>
      <color theme="1"/>
      <name val="Calibri Light"/>
      <family val="2"/>
      <scheme val="major"/>
    </font>
    <font>
      <sz val="9"/>
      <color theme="1"/>
      <name val="Calibri Light"/>
      <family val="2"/>
      <scheme val="major"/>
    </font>
    <font>
      <sz val="8"/>
      <color theme="1"/>
      <name val="Calibri Light"/>
      <family val="2"/>
      <scheme val="major"/>
    </font>
    <font>
      <sz val="11"/>
      <color theme="1"/>
      <name val="Calibri Light"/>
      <family val="2"/>
      <scheme val="major"/>
    </font>
    <font>
      <b/>
      <sz val="10"/>
      <color theme="1"/>
      <name val="Calibri Light"/>
      <family val="2"/>
      <scheme val="major"/>
    </font>
    <font>
      <b/>
      <sz val="18"/>
      <name val="Calibri Light"/>
      <family val="2"/>
      <scheme val="major"/>
    </font>
    <font>
      <b/>
      <sz val="9"/>
      <name val="Calibri Light"/>
      <family val="2"/>
      <scheme val="major"/>
    </font>
    <font>
      <b/>
      <sz val="12"/>
      <name val="Calibri Light"/>
      <family val="2"/>
      <scheme val="major"/>
    </font>
    <font>
      <b/>
      <sz val="8"/>
      <name val="Calibri Light"/>
      <family val="2"/>
      <scheme val="major"/>
    </font>
    <font>
      <b/>
      <sz val="11"/>
      <name val="Calibri Light"/>
      <family val="2"/>
      <scheme val="major"/>
    </font>
  </fonts>
  <fills count="5">
    <fill>
      <patternFill patternType="none"/>
    </fill>
    <fill>
      <patternFill patternType="gray125"/>
    </fill>
    <fill>
      <patternFill patternType="solid">
        <fgColor theme="0"/>
        <bgColor indexed="64"/>
      </patternFill>
    </fill>
    <fill>
      <patternFill patternType="solid">
        <fgColor rgb="FF2289B1"/>
        <bgColor indexed="64"/>
      </patternFill>
    </fill>
    <fill>
      <patternFill patternType="solid">
        <fgColor theme="7"/>
        <bgColor indexed="64"/>
      </patternFill>
    </fill>
  </fills>
  <borders count="23">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thin">
        <color indexed="64"/>
      </left>
      <right style="hair">
        <color auto="1"/>
      </right>
      <top style="thin">
        <color indexed="64"/>
      </top>
      <bottom style="hair">
        <color auto="1"/>
      </bottom>
      <diagonal/>
    </border>
    <border>
      <left style="hair">
        <color auto="1"/>
      </left>
      <right style="hair">
        <color auto="1"/>
      </right>
      <top style="thin">
        <color indexed="64"/>
      </top>
      <bottom style="hair">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hair">
        <color auto="1"/>
      </top>
      <bottom style="hair">
        <color auto="1"/>
      </bottom>
      <diagonal/>
    </border>
    <border>
      <left style="hair">
        <color auto="1"/>
      </left>
      <right style="thin">
        <color indexed="64"/>
      </right>
      <top style="hair">
        <color auto="1"/>
      </top>
      <bottom style="hair">
        <color auto="1"/>
      </bottom>
      <diagonal/>
    </border>
    <border>
      <left style="thin">
        <color indexed="64"/>
      </left>
      <right style="hair">
        <color auto="1"/>
      </right>
      <top style="hair">
        <color auto="1"/>
      </top>
      <bottom style="thin">
        <color indexed="64"/>
      </bottom>
      <diagonal/>
    </border>
    <border>
      <left style="hair">
        <color auto="1"/>
      </left>
      <right style="hair">
        <color auto="1"/>
      </right>
      <top style="hair">
        <color auto="1"/>
      </top>
      <bottom style="thin">
        <color indexed="64"/>
      </bottom>
      <diagonal/>
    </border>
    <border>
      <left style="hair">
        <color auto="1"/>
      </left>
      <right style="thin">
        <color indexed="64"/>
      </right>
      <top style="hair">
        <color auto="1"/>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right/>
      <top/>
      <bottom style="thin">
        <color indexed="64"/>
      </bottom>
      <diagonal/>
    </border>
    <border>
      <left/>
      <right/>
      <top/>
      <bottom style="hair">
        <color auto="1"/>
      </bottom>
      <diagonal/>
    </border>
    <border>
      <left style="hair">
        <color auto="1"/>
      </left>
      <right style="hair">
        <color auto="1"/>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hair">
        <color auto="1"/>
      </bottom>
      <diagonal/>
    </border>
  </borders>
  <cellStyleXfs count="2">
    <xf numFmtId="0" fontId="0" fillId="0" borderId="0"/>
    <xf numFmtId="0" fontId="2" fillId="0" borderId="0" applyNumberFormat="0" applyFill="0" applyBorder="0" applyAlignment="0" applyProtection="0"/>
  </cellStyleXfs>
  <cellXfs count="50">
    <xf numFmtId="0" fontId="0" fillId="0" borderId="0" xfId="0"/>
    <xf numFmtId="0" fontId="1" fillId="0" borderId="0" xfId="0" applyFont="1"/>
    <xf numFmtId="0" fontId="2" fillId="0" borderId="0" xfId="1"/>
    <xf numFmtId="0" fontId="3" fillId="2" borderId="0" xfId="0" applyFont="1" applyFill="1"/>
    <xf numFmtId="0" fontId="5" fillId="2" borderId="1" xfId="0" applyFont="1" applyFill="1" applyBorder="1" applyAlignment="1">
      <alignment wrapText="1"/>
    </xf>
    <xf numFmtId="0" fontId="3" fillId="2" borderId="1" xfId="0" applyFont="1" applyFill="1" applyBorder="1"/>
    <xf numFmtId="0" fontId="7" fillId="2" borderId="0" xfId="0" applyFont="1" applyFill="1"/>
    <xf numFmtId="0" fontId="0" fillId="0" borderId="0" xfId="0" applyAlignment="1">
      <alignment wrapText="1"/>
    </xf>
    <xf numFmtId="0" fontId="9" fillId="0" borderId="0" xfId="0" applyFont="1" applyAlignment="1">
      <alignment wrapText="1"/>
    </xf>
    <xf numFmtId="0" fontId="14" fillId="0" borderId="0" xfId="0" applyFont="1"/>
    <xf numFmtId="0" fontId="15" fillId="2" borderId="0" xfId="0" applyFont="1" applyFill="1"/>
    <xf numFmtId="0" fontId="16" fillId="2" borderId="0" xfId="0" applyFont="1" applyFill="1" applyAlignment="1">
      <alignment horizontal="center" vertical="center"/>
    </xf>
    <xf numFmtId="0" fontId="17" fillId="2" borderId="1" xfId="0" applyFont="1" applyFill="1" applyBorder="1"/>
    <xf numFmtId="0" fontId="17" fillId="2" borderId="1" xfId="0" applyFont="1" applyFill="1" applyBorder="1" applyAlignment="1">
      <alignment wrapText="1"/>
    </xf>
    <xf numFmtId="0" fontId="17" fillId="0" borderId="0" xfId="0" applyFont="1"/>
    <xf numFmtId="14" fontId="17" fillId="2" borderId="1" xfId="0" applyNumberFormat="1" applyFont="1" applyFill="1" applyBorder="1"/>
    <xf numFmtId="0" fontId="15" fillId="2" borderId="0" xfId="0" applyFont="1" applyFill="1" applyAlignment="1">
      <alignment wrapText="1"/>
    </xf>
    <xf numFmtId="14" fontId="15" fillId="2" borderId="0" xfId="0" applyNumberFormat="1" applyFont="1" applyFill="1"/>
    <xf numFmtId="0" fontId="18" fillId="2" borderId="0" xfId="0" applyFont="1" applyFill="1"/>
    <xf numFmtId="0" fontId="19" fillId="2" borderId="4" xfId="0" applyFont="1" applyFill="1" applyBorder="1" applyAlignment="1">
      <alignment vertical="center"/>
    </xf>
    <xf numFmtId="0" fontId="15" fillId="2" borderId="5" xfId="0" applyFont="1" applyFill="1" applyBorder="1"/>
    <xf numFmtId="0" fontId="19" fillId="2" borderId="1" xfId="0" applyFont="1" applyFill="1" applyBorder="1" applyAlignment="1">
      <alignment vertical="center"/>
    </xf>
    <xf numFmtId="0" fontId="15" fillId="2" borderId="7" xfId="0" applyFont="1" applyFill="1" applyBorder="1"/>
    <xf numFmtId="0" fontId="19" fillId="2" borderId="9" xfId="0" applyFont="1" applyFill="1" applyBorder="1" applyAlignment="1">
      <alignment vertical="center"/>
    </xf>
    <xf numFmtId="0" fontId="15" fillId="2" borderId="10" xfId="0" applyFont="1" applyFill="1" applyBorder="1"/>
    <xf numFmtId="0" fontId="13" fillId="0" borderId="1" xfId="0" applyFont="1" applyFill="1" applyBorder="1" applyAlignment="1">
      <alignment horizontal="center" vertical="center"/>
    </xf>
    <xf numFmtId="0" fontId="13" fillId="0" borderId="18" xfId="0" applyFont="1" applyFill="1" applyBorder="1" applyAlignment="1">
      <alignment horizontal="center" vertical="center"/>
    </xf>
    <xf numFmtId="0" fontId="13" fillId="0" borderId="18" xfId="0" applyFont="1" applyFill="1" applyBorder="1" applyAlignment="1">
      <alignment horizontal="center" vertical="center" wrapText="1"/>
    </xf>
    <xf numFmtId="0" fontId="14" fillId="0" borderId="0" xfId="0" applyFont="1" applyFill="1"/>
    <xf numFmtId="0" fontId="4" fillId="3" borderId="14" xfId="0" applyFont="1" applyFill="1" applyBorder="1" applyAlignment="1">
      <alignment horizontal="center"/>
    </xf>
    <xf numFmtId="0" fontId="4" fillId="3" borderId="15" xfId="0" applyFont="1" applyFill="1" applyBorder="1" applyAlignment="1">
      <alignment horizontal="center"/>
    </xf>
    <xf numFmtId="0" fontId="6" fillId="3" borderId="0" xfId="0" applyFont="1" applyFill="1" applyAlignment="1">
      <alignment horizontal="center" vertical="center"/>
    </xf>
    <xf numFmtId="0" fontId="15" fillId="2" borderId="11" xfId="0" applyFont="1" applyFill="1" applyBorder="1" applyAlignment="1">
      <alignment horizontal="center"/>
    </xf>
    <xf numFmtId="0" fontId="15" fillId="2" borderId="12" xfId="0" applyFont="1" applyFill="1" applyBorder="1" applyAlignment="1">
      <alignment horizontal="center"/>
    </xf>
    <xf numFmtId="0" fontId="15" fillId="2" borderId="13" xfId="0" applyFont="1" applyFill="1" applyBorder="1" applyAlignment="1">
      <alignment horizontal="center"/>
    </xf>
    <xf numFmtId="0" fontId="19" fillId="2" borderId="3" xfId="0" applyFont="1" applyFill="1" applyBorder="1" applyAlignment="1">
      <alignment horizontal="center" vertical="center"/>
    </xf>
    <xf numFmtId="0" fontId="19" fillId="2" borderId="6" xfId="0" applyFont="1" applyFill="1" applyBorder="1" applyAlignment="1">
      <alignment horizontal="center" vertical="center"/>
    </xf>
    <xf numFmtId="0" fontId="19" fillId="2" borderId="8" xfId="0" applyFont="1" applyFill="1" applyBorder="1" applyAlignment="1">
      <alignment horizontal="center" vertical="center"/>
    </xf>
    <xf numFmtId="0" fontId="20" fillId="4" borderId="19" xfId="0" applyFont="1" applyFill="1" applyBorder="1" applyAlignment="1">
      <alignment horizontal="center" vertical="center"/>
    </xf>
    <xf numFmtId="0" fontId="20" fillId="4" borderId="20" xfId="0" applyFont="1" applyFill="1" applyBorder="1" applyAlignment="1">
      <alignment horizontal="center" vertical="center"/>
    </xf>
    <xf numFmtId="0" fontId="20" fillId="4" borderId="21" xfId="0" applyFont="1" applyFill="1" applyBorder="1" applyAlignment="1">
      <alignment horizontal="center" vertical="center"/>
    </xf>
    <xf numFmtId="0" fontId="21" fillId="4" borderId="2" xfId="0" applyFont="1" applyFill="1" applyBorder="1" applyAlignment="1">
      <alignment horizontal="center" vertical="center"/>
    </xf>
    <xf numFmtId="0" fontId="22" fillId="4" borderId="17" xfId="0" applyFont="1" applyFill="1" applyBorder="1" applyAlignment="1">
      <alignment horizontal="center" vertical="center"/>
    </xf>
    <xf numFmtId="0" fontId="22" fillId="4" borderId="22" xfId="0" applyFont="1" applyFill="1" applyBorder="1" applyAlignment="1">
      <alignment horizontal="center" vertical="center"/>
    </xf>
    <xf numFmtId="0" fontId="21" fillId="4" borderId="1" xfId="0" applyFont="1" applyFill="1" applyBorder="1" applyAlignment="1">
      <alignment horizontal="center" vertical="center"/>
    </xf>
    <xf numFmtId="0" fontId="21" fillId="4" borderId="1" xfId="0" applyFont="1" applyFill="1" applyBorder="1" applyAlignment="1">
      <alignment horizontal="center" vertical="center" wrapText="1"/>
    </xf>
    <xf numFmtId="0" fontId="23" fillId="4" borderId="1" xfId="0" applyFont="1" applyFill="1" applyBorder="1" applyAlignment="1">
      <alignment horizontal="center" vertical="center" wrapText="1"/>
    </xf>
    <xf numFmtId="0" fontId="24" fillId="4" borderId="0" xfId="0" applyFont="1" applyFill="1" applyAlignment="1">
      <alignment horizontal="center" vertical="center"/>
    </xf>
    <xf numFmtId="0" fontId="24" fillId="4" borderId="16" xfId="0" applyFont="1" applyFill="1" applyBorder="1" applyAlignment="1">
      <alignment horizontal="center"/>
    </xf>
    <xf numFmtId="0" fontId="24" fillId="4" borderId="0" xfId="0" applyFont="1" applyFill="1" applyAlignment="1">
      <alignment horizontal="center"/>
    </xf>
  </cellXfs>
  <cellStyles count="2">
    <cellStyle name="Hipervínculo" xfId="1" builtinId="8"/>
    <cellStyle name="Normal" xfId="0" builtinId="0"/>
  </cellStyles>
  <dxfs count="0"/>
  <tableStyles count="0" defaultTableStyle="TableStyleMedium2" defaultPivotStyle="PivotStyleLight16"/>
  <colors>
    <mruColors>
      <color rgb="FF2289B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activeX1.xml><?xml version="1.0" encoding="utf-8"?>
<ax:ocx xmlns:ax="http://schemas.microsoft.com/office/2006/activeX" xmlns:r="http://schemas.openxmlformats.org/officeDocument/2006/relationships" ax:classid="{8BD21D1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83820</xdr:colOff>
      <xdr:row>0</xdr:row>
      <xdr:rowOff>0</xdr:rowOff>
    </xdr:from>
    <xdr:to>
      <xdr:col>0</xdr:col>
      <xdr:colOff>1432560</xdr:colOff>
      <xdr:row>1</xdr:row>
      <xdr:rowOff>705</xdr:rowOff>
    </xdr:to>
    <xdr:pic>
      <xdr:nvPicPr>
        <xdr:cNvPr id="3" name="Imagen 2">
          <a:extLst>
            <a:ext uri="{FF2B5EF4-FFF2-40B4-BE49-F238E27FC236}">
              <a16:creationId xmlns:a16="http://schemas.microsoft.com/office/drawing/2014/main" id="{00000000-0008-0000-00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3820" y="0"/>
          <a:ext cx="1348740" cy="52648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53340</xdr:colOff>
          <xdr:row>2</xdr:row>
          <xdr:rowOff>30480</xdr:rowOff>
        </xdr:from>
        <xdr:to>
          <xdr:col>15</xdr:col>
          <xdr:colOff>1203960</xdr:colOff>
          <xdr:row>3</xdr:row>
          <xdr:rowOff>0</xdr:rowOff>
        </xdr:to>
        <xdr:sp macro="" textlink="">
          <xdr:nvSpPr>
            <xdr:cNvPr id="5124" name="TextBox1" hidden="1">
              <a:extLst>
                <a:ext uri="{63B3BB69-23CF-44E3-9099-C40C66FF867C}">
                  <a14:compatExt spid="_x0000_s5124"/>
                </a:ext>
                <a:ext uri="{FF2B5EF4-FFF2-40B4-BE49-F238E27FC236}">
                  <a16:creationId xmlns:a16="http://schemas.microsoft.com/office/drawing/2014/main" id="{00000000-0008-0000-0100-0000041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5" Type="http://schemas.openxmlformats.org/officeDocument/2006/relationships/image" Target="../media/image2.emf"/><Relationship Id="rId4" Type="http://schemas.openxmlformats.org/officeDocument/2006/relationships/control" Target="../activeX/activeX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CD4764-7671-49F9-B552-1A9C5C0BFF3B}">
  <sheetPr codeName="Hoja8"/>
  <dimension ref="A1:B14"/>
  <sheetViews>
    <sheetView workbookViewId="0">
      <selection activeCell="A5" sqref="A5"/>
    </sheetView>
  </sheetViews>
  <sheetFormatPr baseColWidth="10" defaultRowHeight="18" x14ac:dyDescent="0.4"/>
  <cols>
    <col min="1" max="1" width="39" style="6" customWidth="1"/>
    <col min="2" max="2" width="142.6640625" style="6" customWidth="1"/>
    <col min="3" max="16384" width="11.5546875" style="6"/>
  </cols>
  <sheetData>
    <row r="1" spans="1:2" ht="41.4" customHeight="1" x14ac:dyDescent="0.4">
      <c r="A1" s="31" t="s">
        <v>150</v>
      </c>
      <c r="B1" s="31"/>
    </row>
    <row r="2" spans="1:2" ht="6.6" customHeight="1" x14ac:dyDescent="0.4"/>
    <row r="3" spans="1:2" ht="15" customHeight="1" x14ac:dyDescent="0.4">
      <c r="A3" s="29" t="s">
        <v>144</v>
      </c>
      <c r="B3" s="30"/>
    </row>
    <row r="4" spans="1:2" x14ac:dyDescent="0.4">
      <c r="A4" s="4" t="s">
        <v>135</v>
      </c>
      <c r="B4" s="5"/>
    </row>
    <row r="5" spans="1:2" x14ac:dyDescent="0.4">
      <c r="A5" s="4" t="s">
        <v>155</v>
      </c>
      <c r="B5" s="5"/>
    </row>
    <row r="6" spans="1:2" x14ac:dyDescent="0.4">
      <c r="A6" s="4" t="s">
        <v>145</v>
      </c>
      <c r="B6" s="5" t="s">
        <v>136</v>
      </c>
    </row>
    <row r="7" spans="1:2" x14ac:dyDescent="0.4">
      <c r="A7" s="5"/>
      <c r="B7" s="5" t="s">
        <v>137</v>
      </c>
    </row>
    <row r="8" spans="1:2" x14ac:dyDescent="0.4">
      <c r="A8" s="5"/>
      <c r="B8" s="5" t="s">
        <v>138</v>
      </c>
    </row>
    <row r="9" spans="1:2" x14ac:dyDescent="0.4">
      <c r="A9" s="3"/>
      <c r="B9" s="3"/>
    </row>
    <row r="10" spans="1:2" x14ac:dyDescent="0.4">
      <c r="A10" s="29" t="s">
        <v>139</v>
      </c>
      <c r="B10" s="30"/>
    </row>
    <row r="11" spans="1:2" ht="33.6" x14ac:dyDescent="0.4">
      <c r="A11" s="4" t="s">
        <v>140</v>
      </c>
      <c r="B11" s="5"/>
    </row>
    <row r="12" spans="1:2" x14ac:dyDescent="0.4">
      <c r="A12" s="4" t="s">
        <v>141</v>
      </c>
      <c r="B12" s="5"/>
    </row>
    <row r="13" spans="1:2" x14ac:dyDescent="0.4">
      <c r="A13" s="4" t="s">
        <v>142</v>
      </c>
      <c r="B13" s="5"/>
    </row>
    <row r="14" spans="1:2" x14ac:dyDescent="0.4">
      <c r="A14" s="4" t="s">
        <v>143</v>
      </c>
      <c r="B14" s="5"/>
    </row>
  </sheetData>
  <mergeCells count="3">
    <mergeCell ref="A10:B10"/>
    <mergeCell ref="A3:B3"/>
    <mergeCell ref="A1:B1"/>
  </mergeCells>
  <dataValidations count="7">
    <dataValidation allowBlank="1" showInputMessage="1" showErrorMessage="1" promptTitle="Alcance:" prompt="Incluir referencias a la norma ISO 19157 y a cualquier otra documentación relevante y relacionada con la evaluación." sqref="A6" xr:uid="{6179041B-8F51-44AC-8D09-93B7BCE79D1B}"/>
    <dataValidation allowBlank="1" showInputMessage="1" showErrorMessage="1" promptTitle="Alcance:" prompt="Especificar los datos geográficos que han sido evaluados y el período de tiempo cubierto por la evaluación." sqref="A5" xr:uid="{55E1C929-EAC2-48F9-A9BF-EAE5F25FA0B6}"/>
    <dataValidation allowBlank="1" showInputMessage="1" showErrorMessage="1" promptTitle="Alcance:" prompt="Describir el propósito del reporte y la evaluación de calidad realizada." sqref="A4" xr:uid="{9141F678-7335-463C-8CD9-FE0132195410}"/>
    <dataValidation allowBlank="1" showInputMessage="1" showErrorMessage="1" promptTitle="Alcance:" prompt="Describir el historial de los datos geográficos, incluyendo cualquier modificación o actualización que se haya realizado." sqref="A14" xr:uid="{A1838010-126A-4690-B3B4-99B4F535B45C}"/>
    <dataValidation allowBlank="1" showInputMessage="1" showErrorMessage="1" promptTitle="Alcance:" prompt="Resumir las fuentes de los datos geográficos y proporcionar información sobre su origen y creación." sqref="A13" xr:uid="{88F996B4-B305-40F7-B92B-6AAEC01F4139}"/>
    <dataValidation allowBlank="1" showInputMessage="1" showErrorMessage="1" promptTitle="Alcance:" prompt="Señalar los formatos de datos utilizados para almacenar los datos geográficos._x000a_" sqref="A12" xr:uid="{94271911-8AC9-4216-9EEA-6D2852FC22FC}"/>
    <dataValidation allowBlank="1" showInputMessage="1" showErrorMessage="1" promptTitle="Descripción" prompt="Describir el tipo de datos geográficos (por ejemplo, vector, raster), la cobertura espacial y temporal de los datos, y la estructura de los datos." sqref="A11" xr:uid="{FAC43C85-1206-4702-8D57-E2697E806F89}"/>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9A20B2-D72C-4535-8595-F55B4DB53D79}">
  <sheetPr codeName="Hoja1"/>
  <dimension ref="A1:D23"/>
  <sheetViews>
    <sheetView zoomScale="85" zoomScaleNormal="85" workbookViewId="0">
      <selection sqref="A1:D1"/>
    </sheetView>
  </sheetViews>
  <sheetFormatPr baseColWidth="10" defaultRowHeight="14.4" x14ac:dyDescent="0.3"/>
  <cols>
    <col min="1" max="1" width="11" style="18" customWidth="1"/>
    <col min="2" max="2" width="26.21875" style="18" customWidth="1"/>
    <col min="3" max="3" width="62.21875" style="18" customWidth="1"/>
    <col min="4" max="4" width="83.109375" style="18" customWidth="1"/>
    <col min="5" max="16384" width="11.5546875" style="18"/>
  </cols>
  <sheetData>
    <row r="1" spans="1:4" ht="41.4" customHeight="1" x14ac:dyDescent="0.3">
      <c r="A1" s="47" t="s">
        <v>334</v>
      </c>
      <c r="B1" s="47"/>
      <c r="C1" s="47"/>
      <c r="D1" s="47"/>
    </row>
    <row r="2" spans="1:4" ht="8.4" customHeight="1" x14ac:dyDescent="0.3"/>
    <row r="3" spans="1:4" ht="17.399999999999999" customHeight="1" x14ac:dyDescent="0.3">
      <c r="A3" s="48" t="s">
        <v>146</v>
      </c>
      <c r="B3" s="48"/>
      <c r="C3" s="48"/>
      <c r="D3" s="49" t="s">
        <v>149</v>
      </c>
    </row>
    <row r="4" spans="1:4" x14ac:dyDescent="0.3">
      <c r="A4" s="35" t="s">
        <v>12</v>
      </c>
      <c r="B4" s="19" t="s">
        <v>13</v>
      </c>
      <c r="C4" s="20"/>
      <c r="D4" s="32"/>
    </row>
    <row r="5" spans="1:4" x14ac:dyDescent="0.3">
      <c r="A5" s="36"/>
      <c r="B5" s="21" t="s">
        <v>14</v>
      </c>
      <c r="C5" s="22"/>
      <c r="D5" s="33"/>
    </row>
    <row r="6" spans="1:4" x14ac:dyDescent="0.3">
      <c r="A6" s="36"/>
      <c r="B6" s="21" t="s">
        <v>156</v>
      </c>
      <c r="C6" s="22"/>
      <c r="D6" s="33"/>
    </row>
    <row r="7" spans="1:4" x14ac:dyDescent="0.3">
      <c r="A7" s="36"/>
      <c r="B7" s="21" t="s">
        <v>15</v>
      </c>
      <c r="C7" s="22"/>
      <c r="D7" s="33"/>
    </row>
    <row r="8" spans="1:4" ht="24" customHeight="1" x14ac:dyDescent="0.3">
      <c r="A8" s="37"/>
      <c r="B8" s="23" t="s">
        <v>16</v>
      </c>
      <c r="C8" s="24"/>
      <c r="D8" s="33"/>
    </row>
    <row r="9" spans="1:4" x14ac:dyDescent="0.3">
      <c r="A9" s="35" t="s">
        <v>17</v>
      </c>
      <c r="B9" s="19" t="s">
        <v>13</v>
      </c>
      <c r="C9" s="20"/>
      <c r="D9" s="33"/>
    </row>
    <row r="10" spans="1:4" x14ac:dyDescent="0.3">
      <c r="A10" s="36"/>
      <c r="B10" s="21" t="s">
        <v>14</v>
      </c>
      <c r="C10" s="22"/>
      <c r="D10" s="33"/>
    </row>
    <row r="11" spans="1:4" x14ac:dyDescent="0.3">
      <c r="A11" s="36"/>
      <c r="B11" s="21" t="s">
        <v>156</v>
      </c>
      <c r="C11" s="22"/>
      <c r="D11" s="33"/>
    </row>
    <row r="12" spans="1:4" ht="20.399999999999999" customHeight="1" x14ac:dyDescent="0.3">
      <c r="A12" s="36"/>
      <c r="B12" s="21" t="s">
        <v>15</v>
      </c>
      <c r="C12" s="22"/>
      <c r="D12" s="33"/>
    </row>
    <row r="13" spans="1:4" ht="28.8" customHeight="1" x14ac:dyDescent="0.3">
      <c r="A13" s="37"/>
      <c r="B13" s="23" t="s">
        <v>16</v>
      </c>
      <c r="C13" s="24"/>
      <c r="D13" s="33"/>
    </row>
    <row r="14" spans="1:4" x14ac:dyDescent="0.3">
      <c r="A14" s="35" t="s">
        <v>147</v>
      </c>
      <c r="B14" s="19" t="s">
        <v>13</v>
      </c>
      <c r="C14" s="20"/>
      <c r="D14" s="33"/>
    </row>
    <row r="15" spans="1:4" x14ac:dyDescent="0.3">
      <c r="A15" s="36"/>
      <c r="B15" s="21" t="s">
        <v>14</v>
      </c>
      <c r="C15" s="22"/>
      <c r="D15" s="33"/>
    </row>
    <row r="16" spans="1:4" x14ac:dyDescent="0.3">
      <c r="A16" s="36"/>
      <c r="B16" s="21" t="s">
        <v>156</v>
      </c>
      <c r="C16" s="22"/>
      <c r="D16" s="33"/>
    </row>
    <row r="17" spans="1:4" x14ac:dyDescent="0.3">
      <c r="A17" s="36"/>
      <c r="B17" s="21" t="s">
        <v>15</v>
      </c>
      <c r="C17" s="22"/>
      <c r="D17" s="33"/>
    </row>
    <row r="18" spans="1:4" x14ac:dyDescent="0.3">
      <c r="A18" s="37"/>
      <c r="B18" s="23" t="s">
        <v>16</v>
      </c>
      <c r="C18" s="24"/>
      <c r="D18" s="33"/>
    </row>
    <row r="19" spans="1:4" x14ac:dyDescent="0.3">
      <c r="A19" s="35" t="s">
        <v>148</v>
      </c>
      <c r="B19" s="19" t="s">
        <v>13</v>
      </c>
      <c r="C19" s="20"/>
      <c r="D19" s="33"/>
    </row>
    <row r="20" spans="1:4" x14ac:dyDescent="0.3">
      <c r="A20" s="36"/>
      <c r="B20" s="21" t="s">
        <v>14</v>
      </c>
      <c r="C20" s="22"/>
      <c r="D20" s="33"/>
    </row>
    <row r="21" spans="1:4" x14ac:dyDescent="0.3">
      <c r="A21" s="36"/>
      <c r="B21" s="21" t="s">
        <v>156</v>
      </c>
      <c r="C21" s="22"/>
      <c r="D21" s="33"/>
    </row>
    <row r="22" spans="1:4" x14ac:dyDescent="0.3">
      <c r="A22" s="36"/>
      <c r="B22" s="21" t="s">
        <v>15</v>
      </c>
      <c r="C22" s="22"/>
      <c r="D22" s="33"/>
    </row>
    <row r="23" spans="1:4" x14ac:dyDescent="0.3">
      <c r="A23" s="37"/>
      <c r="B23" s="23" t="s">
        <v>16</v>
      </c>
      <c r="C23" s="24"/>
      <c r="D23" s="34"/>
    </row>
  </sheetData>
  <mergeCells count="7">
    <mergeCell ref="D4:D23"/>
    <mergeCell ref="A1:D1"/>
    <mergeCell ref="A4:A8"/>
    <mergeCell ref="A9:A13"/>
    <mergeCell ref="A14:A18"/>
    <mergeCell ref="A19:A23"/>
    <mergeCell ref="A3:C3"/>
  </mergeCells>
  <dataValidations count="2">
    <dataValidation allowBlank="1" showInputMessage="1" showErrorMessage="1" prompt="Describir brevemente el proceso de elaboración del producto, señalando las fuentes de información empleadas y su nivel de detalle y vigencia." sqref="D3" xr:uid="{A9CAF316-5BA1-4CE7-ABAF-78B3896EAA2B}"/>
    <dataValidation allowBlank="1" showInputMessage="1" showErrorMessage="1" prompt="Enumerar todas las fuentes de información empleadas para la elaboración del producto, señanado el nombre de la fuente, la entidad autora, su año o periodo de vigencia de dicha fuente y la utilidad de la fuente en la elaboración del producto documentado." sqref="A3:C3" xr:uid="{12254EF2-117E-4C9D-8C90-FC4AA066F124}"/>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0182A7-BE1A-454F-A2BD-09065C7BBC90}">
  <sheetPr codeName="Hoja3"/>
  <dimension ref="A1:AD100"/>
  <sheetViews>
    <sheetView tabSelected="1" zoomScale="85" zoomScaleNormal="85" workbookViewId="0">
      <pane xSplit="2" ySplit="2" topLeftCell="C3" activePane="bottomRight" state="frozen"/>
      <selection pane="topRight" activeCell="C1" sqref="C1"/>
      <selection pane="bottomLeft" activeCell="A3" sqref="A3"/>
      <selection pane="bottomRight" activeCell="D2" sqref="D2"/>
    </sheetView>
  </sheetViews>
  <sheetFormatPr baseColWidth="10" defaultRowHeight="13.8" x14ac:dyDescent="0.3"/>
  <cols>
    <col min="1" max="1" width="15.77734375" style="10" customWidth="1"/>
    <col min="2" max="3" width="23.5546875" style="10" customWidth="1"/>
    <col min="4" max="4" width="37.88671875" style="16" customWidth="1"/>
    <col min="5" max="5" width="8.109375" style="10" customWidth="1"/>
    <col min="6" max="6" width="27.6640625" style="10" customWidth="1"/>
    <col min="7" max="7" width="22" style="10" customWidth="1"/>
    <col min="8" max="8" width="28.33203125" style="10" customWidth="1"/>
    <col min="9" max="9" width="14.5546875" style="10" customWidth="1"/>
    <col min="10" max="10" width="13.109375" style="10" customWidth="1"/>
    <col min="11" max="11" width="70.6640625" style="16" customWidth="1"/>
    <col min="12" max="12" width="16.88671875" style="10" customWidth="1"/>
    <col min="13" max="13" width="20.21875" style="10" customWidth="1"/>
    <col min="14" max="14" width="26.77734375" style="10" bestFit="1" customWidth="1"/>
    <col min="15" max="15" width="11" style="10" bestFit="1" customWidth="1"/>
    <col min="16" max="16" width="21.5546875" style="17" bestFit="1" customWidth="1"/>
    <col min="17" max="17" width="25.21875" style="10" bestFit="1" customWidth="1"/>
    <col min="18" max="18" width="17.21875" style="10" customWidth="1"/>
    <col min="19" max="19" width="11" style="10" bestFit="1" customWidth="1"/>
    <col min="20" max="20" width="21.5546875" style="17" bestFit="1" customWidth="1"/>
    <col min="21" max="21" width="25.21875" style="10" bestFit="1" customWidth="1"/>
    <col min="22" max="22" width="11.5546875" style="10"/>
    <col min="23" max="23" width="11" style="10" bestFit="1" customWidth="1"/>
    <col min="24" max="24" width="21.5546875" style="17" bestFit="1" customWidth="1"/>
    <col min="25" max="25" width="25.21875" style="10" bestFit="1" customWidth="1"/>
    <col min="26" max="26" width="17.21875" style="10" customWidth="1"/>
    <col min="27" max="27" width="11" style="10" bestFit="1" customWidth="1"/>
    <col min="28" max="28" width="21.5546875" style="17" bestFit="1" customWidth="1"/>
    <col min="29" max="29" width="25.21875" style="10" bestFit="1" customWidth="1"/>
    <col min="30" max="16384" width="11.5546875" style="10"/>
  </cols>
  <sheetData>
    <row r="1" spans="1:30" ht="39" customHeight="1" x14ac:dyDescent="0.3">
      <c r="A1" s="42" t="s">
        <v>333</v>
      </c>
      <c r="B1" s="42"/>
      <c r="C1" s="42"/>
      <c r="D1" s="42" t="s">
        <v>335</v>
      </c>
      <c r="E1" s="42"/>
      <c r="F1" s="42"/>
      <c r="G1" s="42"/>
      <c r="H1" s="42"/>
      <c r="I1" s="42"/>
      <c r="J1" s="42"/>
      <c r="K1" s="42"/>
      <c r="L1" s="42"/>
      <c r="M1" s="42"/>
      <c r="N1" s="43"/>
      <c r="O1" s="38" t="s">
        <v>329</v>
      </c>
      <c r="P1" s="39"/>
      <c r="Q1" s="39"/>
      <c r="R1" s="40"/>
      <c r="S1" s="38" t="s">
        <v>330</v>
      </c>
      <c r="T1" s="39"/>
      <c r="U1" s="39"/>
      <c r="V1" s="40"/>
      <c r="W1" s="38" t="s">
        <v>332</v>
      </c>
      <c r="X1" s="39"/>
      <c r="Y1" s="39"/>
      <c r="Z1" s="40"/>
      <c r="AA1" s="38" t="s">
        <v>331</v>
      </c>
      <c r="AB1" s="39"/>
      <c r="AC1" s="39"/>
      <c r="AD1" s="40"/>
    </row>
    <row r="2" spans="1:30" s="11" customFormat="1" ht="28.8" customHeight="1" x14ac:dyDescent="0.3">
      <c r="A2" s="44" t="s">
        <v>3</v>
      </c>
      <c r="B2" s="44" t="s">
        <v>1</v>
      </c>
      <c r="C2" s="44" t="s">
        <v>61</v>
      </c>
      <c r="D2" s="45" t="s">
        <v>6</v>
      </c>
      <c r="E2" s="46" t="s">
        <v>328</v>
      </c>
      <c r="F2" s="44" t="s">
        <v>2</v>
      </c>
      <c r="G2" s="44" t="s">
        <v>4</v>
      </c>
      <c r="H2" s="44" t="s">
        <v>158</v>
      </c>
      <c r="I2" s="45" t="s">
        <v>154</v>
      </c>
      <c r="J2" s="45" t="s">
        <v>7</v>
      </c>
      <c r="K2" s="45" t="s">
        <v>6</v>
      </c>
      <c r="L2" s="44" t="s">
        <v>5</v>
      </c>
      <c r="M2" s="44" t="s">
        <v>8</v>
      </c>
      <c r="N2" s="44" t="s">
        <v>9</v>
      </c>
      <c r="O2" s="41" t="s">
        <v>10</v>
      </c>
      <c r="P2" s="41" t="s">
        <v>11</v>
      </c>
      <c r="Q2" s="41" t="s">
        <v>55</v>
      </c>
      <c r="R2" s="41" t="s">
        <v>327</v>
      </c>
      <c r="S2" s="41" t="s">
        <v>10</v>
      </c>
      <c r="T2" s="41" t="s">
        <v>11</v>
      </c>
      <c r="U2" s="41" t="s">
        <v>55</v>
      </c>
      <c r="V2" s="41" t="s">
        <v>327</v>
      </c>
      <c r="W2" s="41" t="s">
        <v>10</v>
      </c>
      <c r="X2" s="41" t="s">
        <v>11</v>
      </c>
      <c r="Y2" s="41" t="s">
        <v>55</v>
      </c>
      <c r="Z2" s="41" t="s">
        <v>327</v>
      </c>
      <c r="AA2" s="41" t="s">
        <v>10</v>
      </c>
      <c r="AB2" s="41" t="s">
        <v>11</v>
      </c>
      <c r="AC2" s="41" t="s">
        <v>55</v>
      </c>
      <c r="AD2" s="41" t="s">
        <v>327</v>
      </c>
    </row>
    <row r="3" spans="1:30" x14ac:dyDescent="0.3">
      <c r="A3" s="12"/>
      <c r="B3" s="12"/>
      <c r="C3" s="12"/>
      <c r="D3" s="13" t="e">
        <f>VLOOKUP(#REF!,Medidas!$B$2:$J$83,7,FALSE)</f>
        <v>#REF!</v>
      </c>
      <c r="E3" s="12"/>
      <c r="F3" s="14"/>
      <c r="G3" s="12"/>
      <c r="H3" s="13"/>
      <c r="I3" s="12" t="e">
        <f>VLOOKUP(E3,Medidas!$B$2:$J$83,5,FALSE)</f>
        <v>#N/A</v>
      </c>
      <c r="J3" s="12" t="e">
        <f>VLOOKUP(E3,Medidas!$B$2:$J$83,6,FALSE)</f>
        <v>#N/A</v>
      </c>
      <c r="K3" s="13" t="e">
        <f>VLOOKUP(E3,Medidas!$B$2:$J$83,7,FALSE)</f>
        <v>#N/A</v>
      </c>
      <c r="L3" s="12"/>
      <c r="M3" s="12"/>
      <c r="N3" s="12"/>
      <c r="O3" s="12"/>
      <c r="P3" s="15"/>
      <c r="Q3" s="12"/>
      <c r="R3" s="12"/>
      <c r="S3" s="12"/>
      <c r="T3" s="15"/>
      <c r="U3" s="12"/>
      <c r="W3" s="12"/>
      <c r="X3" s="15"/>
      <c r="Y3" s="12"/>
      <c r="Z3" s="12"/>
      <c r="AA3" s="12"/>
      <c r="AB3" s="15"/>
      <c r="AC3" s="12"/>
      <c r="AD3" s="12"/>
    </row>
    <row r="4" spans="1:30" x14ac:dyDescent="0.3">
      <c r="A4" s="12"/>
      <c r="B4" s="12"/>
      <c r="C4" s="12"/>
      <c r="D4" s="13" t="e">
        <f>VLOOKUP(#REF!,Medidas!$B$2:$J$83,7,FALSE)</f>
        <v>#REF!</v>
      </c>
      <c r="E4" s="12"/>
      <c r="F4" s="14" t="e">
        <f>VLOOKUP(E4,Medidas!$B$2:$J$83,2,FALSE)</f>
        <v>#N/A</v>
      </c>
      <c r="G4" s="12" t="e">
        <f>VLOOKUP(E4,Medidas!$B$2:$J$83,3,FALSE)</f>
        <v>#N/A</v>
      </c>
      <c r="H4" s="13" t="e">
        <f>VLOOKUP(E4,Medidas!$B$2:$J$83,4,FALSE)</f>
        <v>#N/A</v>
      </c>
      <c r="I4" s="12" t="e">
        <f>VLOOKUP(E4,Medidas!$B$2:$J$83,5,FALSE)</f>
        <v>#N/A</v>
      </c>
      <c r="J4" s="12" t="e">
        <f>VLOOKUP(E4,Medidas!$B$2:$J$83,6,FALSE)</f>
        <v>#N/A</v>
      </c>
      <c r="K4" s="13" t="e">
        <f>VLOOKUP(E4,Medidas!$B$2:$J$83,7,FALSE)</f>
        <v>#N/A</v>
      </c>
      <c r="L4" s="12"/>
      <c r="M4" s="12"/>
      <c r="N4" s="12"/>
      <c r="O4" s="12"/>
      <c r="P4" s="15"/>
      <c r="Q4" s="12"/>
      <c r="R4" s="12"/>
      <c r="S4" s="12"/>
      <c r="T4" s="15"/>
      <c r="U4" s="12"/>
      <c r="W4" s="12"/>
      <c r="X4" s="15"/>
      <c r="Y4" s="12"/>
      <c r="Z4" s="12"/>
      <c r="AA4" s="12"/>
      <c r="AB4" s="15"/>
      <c r="AC4" s="12"/>
      <c r="AD4" s="12"/>
    </row>
    <row r="5" spans="1:30" x14ac:dyDescent="0.3">
      <c r="A5" s="12"/>
      <c r="B5" s="12"/>
      <c r="C5" s="12"/>
      <c r="D5" s="13" t="e">
        <f>VLOOKUP(#REF!,Medidas!$B$2:$J$83,7,FALSE)</f>
        <v>#REF!</v>
      </c>
      <c r="E5" s="12"/>
      <c r="F5" s="14" t="e">
        <f>VLOOKUP(E5,Medidas!$B$2:$J$83,2,FALSE)</f>
        <v>#N/A</v>
      </c>
      <c r="G5" s="12" t="e">
        <f>VLOOKUP(E5,Medidas!$B$2:$J$83,3,FALSE)</f>
        <v>#N/A</v>
      </c>
      <c r="H5" s="13" t="e">
        <f>VLOOKUP(E5,Medidas!$B$2:$J$83,4,FALSE)</f>
        <v>#N/A</v>
      </c>
      <c r="I5" s="12" t="e">
        <f>VLOOKUP(E5,Medidas!$B$2:$J$83,5,FALSE)</f>
        <v>#N/A</v>
      </c>
      <c r="J5" s="12" t="e">
        <f>VLOOKUP(E5,Medidas!$B$2:$J$83,6,FALSE)</f>
        <v>#N/A</v>
      </c>
      <c r="K5" s="13" t="e">
        <f>VLOOKUP(E5,Medidas!$B$2:$J$83,7,FALSE)</f>
        <v>#N/A</v>
      </c>
      <c r="L5" s="12"/>
      <c r="M5" s="12"/>
      <c r="N5" s="12"/>
      <c r="O5" s="12"/>
      <c r="P5" s="15"/>
      <c r="Q5" s="12"/>
      <c r="R5" s="12"/>
      <c r="S5" s="12"/>
      <c r="T5" s="15"/>
      <c r="U5" s="12"/>
      <c r="W5" s="12"/>
      <c r="X5" s="15"/>
      <c r="Y5" s="12"/>
      <c r="Z5" s="12"/>
      <c r="AA5" s="12"/>
      <c r="AB5" s="15"/>
      <c r="AC5" s="12"/>
      <c r="AD5" s="12"/>
    </row>
    <row r="6" spans="1:30" x14ac:dyDescent="0.3">
      <c r="A6" s="12"/>
      <c r="B6" s="12"/>
      <c r="C6" s="12"/>
      <c r="D6" s="13" t="e">
        <f>VLOOKUP(#REF!,Medidas!$B$2:$J$83,7,FALSE)</f>
        <v>#REF!</v>
      </c>
      <c r="E6" s="12"/>
      <c r="F6" s="14" t="e">
        <f>VLOOKUP(E6,Medidas!$B$2:$J$83,2,FALSE)</f>
        <v>#N/A</v>
      </c>
      <c r="G6" s="12" t="e">
        <f>VLOOKUP(E6,Medidas!$B$2:$J$83,3,FALSE)</f>
        <v>#N/A</v>
      </c>
      <c r="H6" s="13" t="e">
        <f>VLOOKUP(E6,Medidas!$B$2:$J$83,4,FALSE)</f>
        <v>#N/A</v>
      </c>
      <c r="I6" s="12" t="e">
        <f>VLOOKUP(E6,Medidas!$B$2:$J$83,5,FALSE)</f>
        <v>#N/A</v>
      </c>
      <c r="J6" s="12" t="e">
        <f>VLOOKUP(E6,Medidas!$B$2:$J$83,6,FALSE)</f>
        <v>#N/A</v>
      </c>
      <c r="K6" s="13" t="e">
        <f>VLOOKUP(E6,Medidas!$B$2:$J$83,7,FALSE)</f>
        <v>#N/A</v>
      </c>
      <c r="L6" s="12"/>
      <c r="M6" s="12"/>
      <c r="N6" s="12"/>
      <c r="O6" s="12"/>
      <c r="P6" s="15"/>
      <c r="Q6" s="12"/>
      <c r="R6" s="12"/>
      <c r="S6" s="12"/>
      <c r="T6" s="15"/>
      <c r="U6" s="12"/>
      <c r="W6" s="12"/>
      <c r="X6" s="15"/>
      <c r="Y6" s="12"/>
      <c r="Z6" s="12"/>
      <c r="AA6" s="12"/>
      <c r="AB6" s="15"/>
      <c r="AC6" s="12"/>
      <c r="AD6" s="12"/>
    </row>
    <row r="7" spans="1:30" x14ac:dyDescent="0.3">
      <c r="A7" s="12"/>
      <c r="B7" s="12"/>
      <c r="C7" s="12"/>
      <c r="D7" s="13" t="e">
        <f>VLOOKUP(#REF!,Medidas!$B$2:$J$83,7,FALSE)</f>
        <v>#REF!</v>
      </c>
      <c r="E7" s="12"/>
      <c r="F7" s="14" t="e">
        <f>VLOOKUP(E7,Medidas!$B$2:$J$83,2,FALSE)</f>
        <v>#N/A</v>
      </c>
      <c r="G7" s="12" t="e">
        <f>VLOOKUP(E7,Medidas!$B$2:$J$83,3,FALSE)</f>
        <v>#N/A</v>
      </c>
      <c r="H7" s="13" t="e">
        <f>VLOOKUP(E7,Medidas!$B$2:$J$83,4,FALSE)</f>
        <v>#N/A</v>
      </c>
      <c r="I7" s="12" t="e">
        <f>VLOOKUP(E7,Medidas!$B$2:$J$83,5,FALSE)</f>
        <v>#N/A</v>
      </c>
      <c r="J7" s="12" t="e">
        <f>VLOOKUP(E7,Medidas!$B$2:$J$83,6,FALSE)</f>
        <v>#N/A</v>
      </c>
      <c r="K7" s="13" t="e">
        <f>VLOOKUP(E7,Medidas!$B$2:$J$83,7,FALSE)</f>
        <v>#N/A</v>
      </c>
      <c r="L7" s="12"/>
      <c r="M7" s="12"/>
      <c r="N7" s="12"/>
      <c r="O7" s="12"/>
      <c r="P7" s="15"/>
      <c r="Q7" s="12"/>
      <c r="R7" s="12"/>
      <c r="S7" s="12"/>
      <c r="T7" s="15"/>
      <c r="U7" s="12"/>
      <c r="W7" s="12"/>
      <c r="X7" s="15"/>
      <c r="Y7" s="12"/>
      <c r="Z7" s="12"/>
      <c r="AA7" s="12"/>
      <c r="AB7" s="15"/>
      <c r="AC7" s="12"/>
      <c r="AD7" s="12"/>
    </row>
    <row r="8" spans="1:30" x14ac:dyDescent="0.3">
      <c r="A8" s="12"/>
      <c r="B8" s="12"/>
      <c r="C8" s="12"/>
      <c r="D8" s="13" t="e">
        <f>VLOOKUP(#REF!,Medidas!$B$2:$J$83,7,FALSE)</f>
        <v>#REF!</v>
      </c>
      <c r="E8" s="12"/>
      <c r="F8" s="14" t="e">
        <f>VLOOKUP(E8,Medidas!$B$2:$J$83,2,FALSE)</f>
        <v>#N/A</v>
      </c>
      <c r="G8" s="12" t="e">
        <f>VLOOKUP(E8,Medidas!$B$2:$J$83,3,FALSE)</f>
        <v>#N/A</v>
      </c>
      <c r="H8" s="13" t="e">
        <f>VLOOKUP(E8,Medidas!$B$2:$J$83,4,FALSE)</f>
        <v>#N/A</v>
      </c>
      <c r="I8" s="12" t="e">
        <f>VLOOKUP(E8,Medidas!$B$2:$J$83,5,FALSE)</f>
        <v>#N/A</v>
      </c>
      <c r="J8" s="12" t="e">
        <f>VLOOKUP(E8,Medidas!$B$2:$J$83,6,FALSE)</f>
        <v>#N/A</v>
      </c>
      <c r="K8" s="13" t="e">
        <f>VLOOKUP(E8,Medidas!$B$2:$J$83,7,FALSE)</f>
        <v>#N/A</v>
      </c>
      <c r="L8" s="12"/>
      <c r="M8" s="12"/>
      <c r="N8" s="12"/>
      <c r="O8" s="12"/>
      <c r="P8" s="15"/>
      <c r="Q8" s="12"/>
      <c r="R8" s="12"/>
      <c r="S8" s="12"/>
      <c r="T8" s="15"/>
      <c r="U8" s="12"/>
      <c r="V8" s="12"/>
      <c r="W8" s="12"/>
      <c r="X8" s="15"/>
      <c r="Y8" s="12"/>
      <c r="Z8" s="12"/>
      <c r="AA8" s="12"/>
      <c r="AB8" s="15"/>
      <c r="AC8" s="12"/>
      <c r="AD8" s="12"/>
    </row>
    <row r="9" spans="1:30" x14ac:dyDescent="0.3">
      <c r="A9" s="12"/>
      <c r="B9" s="12"/>
      <c r="C9" s="12"/>
      <c r="D9" s="13" t="e">
        <f>VLOOKUP(#REF!,Medidas!$B$2:$J$83,7,FALSE)</f>
        <v>#REF!</v>
      </c>
      <c r="E9" s="12"/>
      <c r="F9" s="14" t="e">
        <f>VLOOKUP(E9,Medidas!$B$2:$J$83,2,FALSE)</f>
        <v>#N/A</v>
      </c>
      <c r="G9" s="12" t="e">
        <f>VLOOKUP(E9,Medidas!$B$2:$J$83,3,FALSE)</f>
        <v>#N/A</v>
      </c>
      <c r="H9" s="13" t="e">
        <f>VLOOKUP(E9,Medidas!$B$2:$J$83,4,FALSE)</f>
        <v>#N/A</v>
      </c>
      <c r="I9" s="12" t="e">
        <f>VLOOKUP(E9,Medidas!$B$2:$J$83,5,FALSE)</f>
        <v>#N/A</v>
      </c>
      <c r="J9" s="12" t="e">
        <f>VLOOKUP(E9,Medidas!$B$2:$J$83,6,FALSE)</f>
        <v>#N/A</v>
      </c>
      <c r="K9" s="13" t="e">
        <f>VLOOKUP(E9,Medidas!$B$2:$J$83,7,FALSE)</f>
        <v>#N/A</v>
      </c>
      <c r="L9" s="12"/>
      <c r="M9" s="12"/>
      <c r="N9" s="12"/>
      <c r="O9" s="12"/>
      <c r="P9" s="15"/>
      <c r="Q9" s="12"/>
      <c r="R9" s="12"/>
      <c r="S9" s="12"/>
      <c r="T9" s="15"/>
      <c r="U9" s="12"/>
      <c r="V9" s="12"/>
      <c r="W9" s="12"/>
      <c r="X9" s="15"/>
      <c r="Y9" s="12"/>
      <c r="Z9" s="12"/>
      <c r="AA9" s="12"/>
      <c r="AB9" s="15"/>
      <c r="AC9" s="12"/>
      <c r="AD9" s="12"/>
    </row>
    <row r="10" spans="1:30" x14ac:dyDescent="0.3">
      <c r="A10" s="12"/>
      <c r="B10" s="12"/>
      <c r="C10" s="12"/>
      <c r="D10" s="13" t="e">
        <f>VLOOKUP(#REF!,Medidas!$B$2:$J$83,7,FALSE)</f>
        <v>#REF!</v>
      </c>
      <c r="E10" s="12"/>
      <c r="F10" s="14" t="e">
        <f>VLOOKUP(E10,Medidas!$B$2:$J$83,2,FALSE)</f>
        <v>#N/A</v>
      </c>
      <c r="G10" s="12" t="e">
        <f>VLOOKUP(E10,Medidas!$B$2:$J$83,3,FALSE)</f>
        <v>#N/A</v>
      </c>
      <c r="H10" s="13" t="e">
        <f>VLOOKUP(E10,Medidas!$B$2:$J$83,4,FALSE)</f>
        <v>#N/A</v>
      </c>
      <c r="I10" s="12" t="e">
        <f>VLOOKUP(E10,Medidas!$B$2:$J$83,5,FALSE)</f>
        <v>#N/A</v>
      </c>
      <c r="J10" s="12" t="e">
        <f>VLOOKUP(E10,Medidas!$B$2:$J$83,6,FALSE)</f>
        <v>#N/A</v>
      </c>
      <c r="K10" s="13" t="e">
        <f>VLOOKUP(E10,Medidas!$B$2:$J$83,7,FALSE)</f>
        <v>#N/A</v>
      </c>
      <c r="L10" s="12"/>
      <c r="M10" s="12"/>
      <c r="N10" s="12"/>
      <c r="O10" s="12"/>
      <c r="P10" s="15"/>
      <c r="Q10" s="12"/>
      <c r="R10" s="12"/>
      <c r="S10" s="12"/>
      <c r="T10" s="15"/>
      <c r="U10" s="12"/>
      <c r="V10" s="12"/>
      <c r="W10" s="12"/>
      <c r="X10" s="15"/>
      <c r="Y10" s="12"/>
      <c r="Z10" s="12"/>
      <c r="AA10" s="12"/>
      <c r="AB10" s="15"/>
      <c r="AC10" s="12"/>
      <c r="AD10" s="12"/>
    </row>
    <row r="11" spans="1:30" x14ac:dyDescent="0.3">
      <c r="A11" s="12"/>
      <c r="B11" s="12"/>
      <c r="C11" s="12"/>
      <c r="D11" s="13" t="e">
        <f>VLOOKUP(#REF!,Medidas!$B$2:$J$83,7,FALSE)</f>
        <v>#REF!</v>
      </c>
      <c r="E11" s="12"/>
      <c r="F11" s="14" t="e">
        <f>VLOOKUP(E11,Medidas!$B$2:$J$83,2,FALSE)</f>
        <v>#N/A</v>
      </c>
      <c r="G11" s="12" t="e">
        <f>VLOOKUP(E11,Medidas!$B$2:$J$83,3,FALSE)</f>
        <v>#N/A</v>
      </c>
      <c r="H11" s="13" t="e">
        <f>VLOOKUP(E11,Medidas!$B$2:$J$83,4,FALSE)</f>
        <v>#N/A</v>
      </c>
      <c r="I11" s="12" t="e">
        <f>VLOOKUP(E11,Medidas!$B$2:$J$83,5,FALSE)</f>
        <v>#N/A</v>
      </c>
      <c r="J11" s="12" t="e">
        <f>VLOOKUP(E11,Medidas!$B$2:$J$83,6,FALSE)</f>
        <v>#N/A</v>
      </c>
      <c r="K11" s="13" t="e">
        <f>VLOOKUP(E11,Medidas!$B$2:$J$83,7,FALSE)</f>
        <v>#N/A</v>
      </c>
      <c r="L11" s="12"/>
      <c r="M11" s="12"/>
      <c r="N11" s="12"/>
      <c r="O11" s="12"/>
      <c r="P11" s="15"/>
      <c r="Q11" s="12"/>
      <c r="R11" s="12"/>
      <c r="S11" s="12"/>
      <c r="T11" s="15"/>
      <c r="U11" s="12"/>
      <c r="V11" s="12"/>
      <c r="W11" s="12"/>
      <c r="X11" s="15"/>
      <c r="Y11" s="12"/>
      <c r="Z11" s="12"/>
      <c r="AA11" s="12"/>
      <c r="AB11" s="15"/>
      <c r="AC11" s="12"/>
      <c r="AD11" s="12"/>
    </row>
    <row r="12" spans="1:30" x14ac:dyDescent="0.3">
      <c r="A12" s="12"/>
      <c r="B12" s="12"/>
      <c r="C12" s="12"/>
      <c r="D12" s="13" t="e">
        <f>VLOOKUP(#REF!,Medidas!$B$2:$J$83,7,FALSE)</f>
        <v>#REF!</v>
      </c>
      <c r="E12" s="12"/>
      <c r="F12" s="14" t="e">
        <f>VLOOKUP(E12,Medidas!$B$2:$J$83,2,FALSE)</f>
        <v>#N/A</v>
      </c>
      <c r="G12" s="12" t="e">
        <f>VLOOKUP(E12,Medidas!$B$2:$J$83,3,FALSE)</f>
        <v>#N/A</v>
      </c>
      <c r="H12" s="13" t="e">
        <f>VLOOKUP(E12,Medidas!$B$2:$J$83,4,FALSE)</f>
        <v>#N/A</v>
      </c>
      <c r="I12" s="12" t="e">
        <f>VLOOKUP(E12,Medidas!$B$2:$J$83,5,FALSE)</f>
        <v>#N/A</v>
      </c>
      <c r="J12" s="12" t="e">
        <f>VLOOKUP(E12,Medidas!$B$2:$J$83,6,FALSE)</f>
        <v>#N/A</v>
      </c>
      <c r="K12" s="13" t="e">
        <f>VLOOKUP(E12,Medidas!$B$2:$J$83,7,FALSE)</f>
        <v>#N/A</v>
      </c>
      <c r="L12" s="12"/>
      <c r="M12" s="12"/>
      <c r="N12" s="12"/>
      <c r="O12" s="12"/>
      <c r="P12" s="15"/>
      <c r="Q12" s="12"/>
      <c r="R12" s="12"/>
      <c r="S12" s="12"/>
      <c r="T12" s="15"/>
      <c r="U12" s="12"/>
      <c r="V12" s="12"/>
      <c r="W12" s="12"/>
      <c r="X12" s="15"/>
      <c r="Y12" s="12"/>
      <c r="Z12" s="12"/>
      <c r="AA12" s="12"/>
      <c r="AB12" s="15"/>
      <c r="AC12" s="12"/>
      <c r="AD12" s="12"/>
    </row>
    <row r="13" spans="1:30" x14ac:dyDescent="0.3">
      <c r="A13" s="12"/>
      <c r="B13" s="12"/>
      <c r="C13" s="12"/>
      <c r="D13" s="13" t="e">
        <f>VLOOKUP(#REF!,Medidas!$B$2:$J$83,7,FALSE)</f>
        <v>#REF!</v>
      </c>
      <c r="E13" s="12"/>
      <c r="F13" s="14" t="e">
        <f>VLOOKUP(E13,Medidas!$B$2:$J$83,2,FALSE)</f>
        <v>#N/A</v>
      </c>
      <c r="G13" s="12" t="e">
        <f>VLOOKUP(E13,Medidas!$B$2:$J$83,3,FALSE)</f>
        <v>#N/A</v>
      </c>
      <c r="H13" s="13" t="e">
        <f>VLOOKUP(E13,Medidas!$B$2:$J$83,4,FALSE)</f>
        <v>#N/A</v>
      </c>
      <c r="I13" s="12" t="e">
        <f>VLOOKUP(E13,Medidas!$B$2:$J$83,5,FALSE)</f>
        <v>#N/A</v>
      </c>
      <c r="J13" s="12" t="e">
        <f>VLOOKUP(E13,Medidas!$B$2:$J$83,6,FALSE)</f>
        <v>#N/A</v>
      </c>
      <c r="K13" s="13" t="e">
        <f>VLOOKUP(E13,Medidas!$B$2:$J$83,7,FALSE)</f>
        <v>#N/A</v>
      </c>
      <c r="L13" s="12"/>
      <c r="M13" s="12"/>
      <c r="N13" s="12"/>
      <c r="O13" s="12"/>
      <c r="P13" s="15"/>
      <c r="Q13" s="12"/>
      <c r="R13" s="12"/>
      <c r="S13" s="12"/>
      <c r="T13" s="15"/>
      <c r="U13" s="12"/>
      <c r="V13" s="12"/>
      <c r="W13" s="12"/>
      <c r="X13" s="15"/>
      <c r="Y13" s="12"/>
      <c r="Z13" s="12"/>
      <c r="AA13" s="12"/>
      <c r="AB13" s="15"/>
      <c r="AC13" s="12"/>
      <c r="AD13" s="12"/>
    </row>
    <row r="14" spans="1:30" x14ac:dyDescent="0.3">
      <c r="A14" s="12"/>
      <c r="B14" s="12"/>
      <c r="C14" s="12"/>
      <c r="D14" s="13" t="e">
        <f>VLOOKUP(#REF!,Medidas!$B$2:$J$83,7,FALSE)</f>
        <v>#REF!</v>
      </c>
      <c r="E14" s="12"/>
      <c r="F14" s="14" t="e">
        <f>VLOOKUP(E14,Medidas!$B$2:$J$83,2,FALSE)</f>
        <v>#N/A</v>
      </c>
      <c r="G14" s="12" t="e">
        <f>VLOOKUP(E14,Medidas!$B$2:$J$83,3,FALSE)</f>
        <v>#N/A</v>
      </c>
      <c r="H14" s="13" t="e">
        <f>VLOOKUP(E14,Medidas!$B$2:$J$83,4,FALSE)</f>
        <v>#N/A</v>
      </c>
      <c r="I14" s="12" t="e">
        <f>VLOOKUP(E14,Medidas!$B$2:$J$83,5,FALSE)</f>
        <v>#N/A</v>
      </c>
      <c r="J14" s="12" t="e">
        <f>VLOOKUP(E14,Medidas!$B$2:$J$83,6,FALSE)</f>
        <v>#N/A</v>
      </c>
      <c r="K14" s="13" t="e">
        <f>VLOOKUP(E14,Medidas!$B$2:$J$83,7,FALSE)</f>
        <v>#N/A</v>
      </c>
      <c r="L14" s="12"/>
      <c r="M14" s="12"/>
      <c r="N14" s="12"/>
      <c r="O14" s="12"/>
      <c r="P14" s="15"/>
      <c r="Q14" s="12"/>
      <c r="R14" s="12"/>
      <c r="S14" s="12"/>
      <c r="T14" s="15"/>
      <c r="U14" s="12"/>
      <c r="V14" s="12"/>
      <c r="W14" s="12"/>
      <c r="X14" s="15"/>
      <c r="Y14" s="12"/>
      <c r="Z14" s="12"/>
      <c r="AA14" s="12"/>
      <c r="AB14" s="15"/>
      <c r="AC14" s="12"/>
      <c r="AD14" s="12"/>
    </row>
    <row r="15" spans="1:30" x14ac:dyDescent="0.3">
      <c r="A15" s="12"/>
      <c r="B15" s="12"/>
      <c r="C15" s="12"/>
      <c r="D15" s="13" t="e">
        <f>VLOOKUP(#REF!,Medidas!$B$2:$J$83,7,FALSE)</f>
        <v>#REF!</v>
      </c>
      <c r="E15" s="12"/>
      <c r="F15" s="14" t="e">
        <f>VLOOKUP(E15,Medidas!$B$2:$J$83,2,FALSE)</f>
        <v>#N/A</v>
      </c>
      <c r="G15" s="12" t="e">
        <f>VLOOKUP(E15,Medidas!$B$2:$J$83,3,FALSE)</f>
        <v>#N/A</v>
      </c>
      <c r="H15" s="13" t="e">
        <f>VLOOKUP(E15,Medidas!$B$2:$J$83,4,FALSE)</f>
        <v>#N/A</v>
      </c>
      <c r="I15" s="12" t="e">
        <f>VLOOKUP(E15,Medidas!$B$2:$J$83,5,FALSE)</f>
        <v>#N/A</v>
      </c>
      <c r="J15" s="12" t="e">
        <f>VLOOKUP(E15,Medidas!$B$2:$J$83,6,FALSE)</f>
        <v>#N/A</v>
      </c>
      <c r="K15" s="13" t="e">
        <f>VLOOKUP(E15,Medidas!$B$2:$J$83,7,FALSE)</f>
        <v>#N/A</v>
      </c>
      <c r="L15" s="12"/>
      <c r="M15" s="12"/>
      <c r="N15" s="12"/>
      <c r="O15" s="12"/>
      <c r="P15" s="15"/>
      <c r="Q15" s="12"/>
      <c r="R15" s="12"/>
      <c r="S15" s="12"/>
      <c r="T15" s="15"/>
      <c r="U15" s="12"/>
      <c r="V15" s="12"/>
      <c r="W15" s="12"/>
      <c r="X15" s="15"/>
      <c r="Y15" s="12"/>
      <c r="Z15" s="12"/>
      <c r="AA15" s="12"/>
      <c r="AB15" s="15"/>
      <c r="AC15" s="12"/>
      <c r="AD15" s="12"/>
    </row>
    <row r="16" spans="1:30" x14ac:dyDescent="0.3">
      <c r="A16" s="12"/>
      <c r="B16" s="12"/>
      <c r="C16" s="12"/>
      <c r="D16" s="13" t="e">
        <f>VLOOKUP(#REF!,Medidas!$B$2:$J$83,7,FALSE)</f>
        <v>#REF!</v>
      </c>
      <c r="E16" s="12"/>
      <c r="F16" s="14" t="e">
        <f>VLOOKUP(E16,Medidas!$B$2:$J$83,2,FALSE)</f>
        <v>#N/A</v>
      </c>
      <c r="G16" s="12" t="e">
        <f>VLOOKUP(E16,Medidas!$B$2:$J$83,3,FALSE)</f>
        <v>#N/A</v>
      </c>
      <c r="H16" s="13" t="e">
        <f>VLOOKUP(E16,Medidas!$B$2:$J$83,4,FALSE)</f>
        <v>#N/A</v>
      </c>
      <c r="I16" s="12" t="e">
        <f>VLOOKUP(E16,Medidas!$B$2:$J$83,5,FALSE)</f>
        <v>#N/A</v>
      </c>
      <c r="J16" s="12" t="e">
        <f>VLOOKUP(E16,Medidas!$B$2:$J$83,6,FALSE)</f>
        <v>#N/A</v>
      </c>
      <c r="K16" s="13" t="e">
        <f>VLOOKUP(E16,Medidas!$B$2:$J$83,7,FALSE)</f>
        <v>#N/A</v>
      </c>
      <c r="L16" s="12"/>
      <c r="M16" s="12"/>
      <c r="N16" s="12"/>
      <c r="O16" s="12"/>
      <c r="P16" s="15"/>
      <c r="Q16" s="12"/>
      <c r="R16" s="12"/>
      <c r="S16" s="12"/>
      <c r="T16" s="15"/>
      <c r="U16" s="12"/>
      <c r="V16" s="12"/>
      <c r="W16" s="12"/>
      <c r="X16" s="15"/>
      <c r="Y16" s="12"/>
      <c r="Z16" s="12"/>
      <c r="AA16" s="12"/>
      <c r="AB16" s="15"/>
      <c r="AC16" s="12"/>
      <c r="AD16" s="12"/>
    </row>
    <row r="17" spans="1:30" x14ac:dyDescent="0.3">
      <c r="A17" s="12"/>
      <c r="B17" s="12"/>
      <c r="C17" s="12"/>
      <c r="D17" s="13" t="e">
        <f>VLOOKUP(#REF!,Medidas!$B$2:$J$83,7,FALSE)</f>
        <v>#REF!</v>
      </c>
      <c r="E17" s="12"/>
      <c r="F17" s="14" t="e">
        <f>VLOOKUP(E17,Medidas!$B$2:$J$83,2,FALSE)</f>
        <v>#N/A</v>
      </c>
      <c r="G17" s="12" t="e">
        <f>VLOOKUP(E17,Medidas!$B$2:$J$83,3,FALSE)</f>
        <v>#N/A</v>
      </c>
      <c r="H17" s="13" t="e">
        <f>VLOOKUP(E17,Medidas!$B$2:$J$83,4,FALSE)</f>
        <v>#N/A</v>
      </c>
      <c r="I17" s="12" t="e">
        <f>VLOOKUP(E17,Medidas!$B$2:$J$83,5,FALSE)</f>
        <v>#N/A</v>
      </c>
      <c r="J17" s="12" t="e">
        <f>VLOOKUP(E17,Medidas!$B$2:$J$83,6,FALSE)</f>
        <v>#N/A</v>
      </c>
      <c r="K17" s="13" t="e">
        <f>VLOOKUP(E17,Medidas!$B$2:$J$83,7,FALSE)</f>
        <v>#N/A</v>
      </c>
      <c r="L17" s="12"/>
      <c r="M17" s="12"/>
      <c r="N17" s="12"/>
      <c r="O17" s="12"/>
      <c r="P17" s="15"/>
      <c r="Q17" s="12"/>
      <c r="R17" s="12"/>
      <c r="S17" s="12"/>
      <c r="T17" s="15"/>
      <c r="U17" s="12"/>
      <c r="V17" s="12"/>
      <c r="W17" s="12"/>
      <c r="X17" s="15"/>
      <c r="Y17" s="12"/>
      <c r="Z17" s="12"/>
      <c r="AA17" s="12"/>
      <c r="AB17" s="15"/>
      <c r="AC17" s="12"/>
      <c r="AD17" s="12"/>
    </row>
    <row r="18" spans="1:30" x14ac:dyDescent="0.3">
      <c r="A18" s="12"/>
      <c r="B18" s="12"/>
      <c r="C18" s="12"/>
      <c r="D18" s="13" t="e">
        <f>VLOOKUP(#REF!,Medidas!$B$2:$J$83,7,FALSE)</f>
        <v>#REF!</v>
      </c>
      <c r="E18" s="12"/>
      <c r="F18" s="14" t="e">
        <f>VLOOKUP(E18,Medidas!$B$2:$J$83,2,FALSE)</f>
        <v>#N/A</v>
      </c>
      <c r="G18" s="12" t="e">
        <f>VLOOKUP(E18,Medidas!$B$2:$J$83,3,FALSE)</f>
        <v>#N/A</v>
      </c>
      <c r="H18" s="13" t="e">
        <f>VLOOKUP(E18,Medidas!$B$2:$J$83,4,FALSE)</f>
        <v>#N/A</v>
      </c>
      <c r="I18" s="12" t="e">
        <f>VLOOKUP(E18,Medidas!$B$2:$J$83,5,FALSE)</f>
        <v>#N/A</v>
      </c>
      <c r="J18" s="12" t="e">
        <f>VLOOKUP(E18,Medidas!$B$2:$J$83,6,FALSE)</f>
        <v>#N/A</v>
      </c>
      <c r="K18" s="13" t="e">
        <f>VLOOKUP(E18,Medidas!$B$2:$J$83,7,FALSE)</f>
        <v>#N/A</v>
      </c>
      <c r="L18" s="12"/>
      <c r="M18" s="12"/>
      <c r="N18" s="12"/>
      <c r="O18" s="12"/>
      <c r="P18" s="15"/>
      <c r="Q18" s="12"/>
      <c r="R18" s="12"/>
      <c r="S18" s="12"/>
      <c r="T18" s="15"/>
      <c r="U18" s="12"/>
      <c r="V18" s="12"/>
      <c r="W18" s="12"/>
      <c r="X18" s="15"/>
      <c r="Y18" s="12"/>
      <c r="Z18" s="12"/>
      <c r="AA18" s="12"/>
      <c r="AB18" s="15"/>
      <c r="AC18" s="12"/>
      <c r="AD18" s="12"/>
    </row>
    <row r="19" spans="1:30" x14ac:dyDescent="0.3">
      <c r="A19" s="12"/>
      <c r="B19" s="12"/>
      <c r="C19" s="12"/>
      <c r="D19" s="13" t="e">
        <f>VLOOKUP(#REF!,Medidas!$B$2:$J$83,7,FALSE)</f>
        <v>#REF!</v>
      </c>
      <c r="E19" s="12"/>
      <c r="F19" s="14" t="e">
        <f>VLOOKUP(E19,Medidas!$B$2:$J$83,2,FALSE)</f>
        <v>#N/A</v>
      </c>
      <c r="G19" s="12" t="e">
        <f>VLOOKUP(E19,Medidas!$B$2:$J$83,3,FALSE)</f>
        <v>#N/A</v>
      </c>
      <c r="H19" s="13" t="e">
        <f>VLOOKUP(E19,Medidas!$B$2:$J$83,4,FALSE)</f>
        <v>#N/A</v>
      </c>
      <c r="I19" s="12" t="e">
        <f>VLOOKUP(E19,Medidas!$B$2:$J$83,5,FALSE)</f>
        <v>#N/A</v>
      </c>
      <c r="J19" s="12" t="e">
        <f>VLOOKUP(E19,Medidas!$B$2:$J$83,6,FALSE)</f>
        <v>#N/A</v>
      </c>
      <c r="K19" s="13" t="e">
        <f>VLOOKUP(E19,Medidas!$B$2:$J$83,7,FALSE)</f>
        <v>#N/A</v>
      </c>
      <c r="L19" s="12"/>
      <c r="M19" s="12"/>
      <c r="N19" s="12"/>
      <c r="O19" s="12"/>
      <c r="P19" s="15"/>
      <c r="Q19" s="12"/>
      <c r="R19" s="12"/>
      <c r="S19" s="12"/>
      <c r="T19" s="15"/>
      <c r="U19" s="12"/>
      <c r="V19" s="12"/>
      <c r="W19" s="12"/>
      <c r="X19" s="15"/>
      <c r="Y19" s="12"/>
      <c r="Z19" s="12"/>
      <c r="AA19" s="12"/>
      <c r="AB19" s="15"/>
      <c r="AC19" s="12"/>
      <c r="AD19" s="12"/>
    </row>
    <row r="20" spans="1:30" x14ac:dyDescent="0.3">
      <c r="A20" s="12"/>
      <c r="B20" s="12"/>
      <c r="C20" s="12"/>
      <c r="D20" s="13" t="e">
        <f>VLOOKUP(#REF!,Medidas!$B$2:$J$83,7,FALSE)</f>
        <v>#REF!</v>
      </c>
      <c r="E20" s="12"/>
      <c r="F20" s="14" t="e">
        <f>VLOOKUP(E20,Medidas!$B$2:$J$83,2,FALSE)</f>
        <v>#N/A</v>
      </c>
      <c r="G20" s="12" t="e">
        <f>VLOOKUP(E20,Medidas!$B$2:$J$83,3,FALSE)</f>
        <v>#N/A</v>
      </c>
      <c r="H20" s="13" t="e">
        <f>VLOOKUP(E20,Medidas!$B$2:$J$83,4,FALSE)</f>
        <v>#N/A</v>
      </c>
      <c r="I20" s="12" t="e">
        <f>VLOOKUP(E20,Medidas!$B$2:$J$83,5,FALSE)</f>
        <v>#N/A</v>
      </c>
      <c r="J20" s="12" t="e">
        <f>VLOOKUP(E20,Medidas!$B$2:$J$83,6,FALSE)</f>
        <v>#N/A</v>
      </c>
      <c r="K20" s="13" t="e">
        <f>VLOOKUP(E20,Medidas!$B$2:$J$83,7,FALSE)</f>
        <v>#N/A</v>
      </c>
      <c r="L20" s="12"/>
      <c r="M20" s="12"/>
      <c r="N20" s="12"/>
      <c r="O20" s="12"/>
      <c r="P20" s="15"/>
      <c r="Q20" s="12"/>
      <c r="R20" s="12"/>
      <c r="S20" s="12"/>
      <c r="T20" s="15"/>
      <c r="U20" s="12"/>
      <c r="V20" s="12"/>
      <c r="W20" s="12"/>
      <c r="X20" s="15"/>
      <c r="Y20" s="12"/>
      <c r="Z20" s="12"/>
      <c r="AA20" s="12"/>
      <c r="AB20" s="15"/>
      <c r="AC20" s="12"/>
      <c r="AD20" s="12"/>
    </row>
    <row r="21" spans="1:30" x14ac:dyDescent="0.3">
      <c r="A21" s="12"/>
      <c r="B21" s="12"/>
      <c r="C21" s="12"/>
      <c r="D21" s="13" t="e">
        <f>VLOOKUP(#REF!,Medidas!$B$2:$J$83,7,FALSE)</f>
        <v>#REF!</v>
      </c>
      <c r="E21" s="12"/>
      <c r="F21" s="14" t="e">
        <f>VLOOKUP(E21,Medidas!$B$2:$J$83,2,FALSE)</f>
        <v>#N/A</v>
      </c>
      <c r="G21" s="12" t="e">
        <f>VLOOKUP(E21,Medidas!$B$2:$J$83,3,FALSE)</f>
        <v>#N/A</v>
      </c>
      <c r="H21" s="13" t="e">
        <f>VLOOKUP(E21,Medidas!$B$2:$J$83,4,FALSE)</f>
        <v>#N/A</v>
      </c>
      <c r="I21" s="12" t="e">
        <f>VLOOKUP(E21,Medidas!$B$2:$J$83,5,FALSE)</f>
        <v>#N/A</v>
      </c>
      <c r="J21" s="12" t="e">
        <f>VLOOKUP(E21,Medidas!$B$2:$J$83,6,FALSE)</f>
        <v>#N/A</v>
      </c>
      <c r="K21" s="13" t="e">
        <f>VLOOKUP(E21,Medidas!$B$2:$J$83,7,FALSE)</f>
        <v>#N/A</v>
      </c>
      <c r="L21" s="12"/>
      <c r="M21" s="12"/>
      <c r="N21" s="12"/>
      <c r="O21" s="12"/>
      <c r="P21" s="15"/>
      <c r="Q21" s="12"/>
      <c r="R21" s="12"/>
      <c r="S21" s="12"/>
      <c r="T21" s="15"/>
      <c r="U21" s="12"/>
      <c r="V21" s="12"/>
      <c r="W21" s="12"/>
      <c r="X21" s="15"/>
      <c r="Y21" s="12"/>
      <c r="Z21" s="12"/>
      <c r="AA21" s="12"/>
      <c r="AB21" s="15"/>
      <c r="AC21" s="12"/>
      <c r="AD21" s="12"/>
    </row>
    <row r="22" spans="1:30" x14ac:dyDescent="0.3">
      <c r="A22" s="12"/>
      <c r="B22" s="12"/>
      <c r="C22" s="12"/>
      <c r="D22" s="13" t="e">
        <f>VLOOKUP(#REF!,Medidas!$B$2:$J$83,7,FALSE)</f>
        <v>#REF!</v>
      </c>
      <c r="E22" s="12"/>
      <c r="F22" s="14" t="e">
        <f>VLOOKUP(E22,Medidas!$B$2:$J$83,2,FALSE)</f>
        <v>#N/A</v>
      </c>
      <c r="G22" s="12" t="e">
        <f>VLOOKUP(E22,Medidas!$B$2:$J$83,3,FALSE)</f>
        <v>#N/A</v>
      </c>
      <c r="H22" s="13" t="e">
        <f>VLOOKUP(E22,Medidas!$B$2:$J$83,4,FALSE)</f>
        <v>#N/A</v>
      </c>
      <c r="I22" s="12" t="e">
        <f>VLOOKUP(E22,Medidas!$B$2:$J$83,5,FALSE)</f>
        <v>#N/A</v>
      </c>
      <c r="J22" s="12" t="e">
        <f>VLOOKUP(E22,Medidas!$B$2:$J$83,6,FALSE)</f>
        <v>#N/A</v>
      </c>
      <c r="K22" s="13" t="e">
        <f>VLOOKUP(E22,Medidas!$B$2:$J$83,7,FALSE)</f>
        <v>#N/A</v>
      </c>
      <c r="L22" s="12"/>
      <c r="M22" s="12"/>
      <c r="N22" s="12"/>
      <c r="O22" s="12"/>
      <c r="P22" s="15"/>
      <c r="Q22" s="12"/>
      <c r="R22" s="12"/>
      <c r="S22" s="12"/>
      <c r="T22" s="15"/>
      <c r="U22" s="12"/>
      <c r="V22" s="12"/>
      <c r="W22" s="12"/>
      <c r="X22" s="15"/>
      <c r="Y22" s="12"/>
      <c r="Z22" s="12"/>
      <c r="AA22" s="12"/>
      <c r="AB22" s="15"/>
      <c r="AC22" s="12"/>
      <c r="AD22" s="12"/>
    </row>
    <row r="23" spans="1:30" x14ac:dyDescent="0.3">
      <c r="A23" s="12"/>
      <c r="B23" s="12"/>
      <c r="C23" s="12"/>
      <c r="D23" s="13" t="e">
        <f>VLOOKUP(#REF!,Medidas!$B$2:$J$83,7,FALSE)</f>
        <v>#REF!</v>
      </c>
      <c r="E23" s="12"/>
      <c r="F23" s="14" t="e">
        <f>VLOOKUP(E23,Medidas!$B$2:$J$83,2,FALSE)</f>
        <v>#N/A</v>
      </c>
      <c r="G23" s="12" t="e">
        <f>VLOOKUP(E23,Medidas!$B$2:$J$83,3,FALSE)</f>
        <v>#N/A</v>
      </c>
      <c r="H23" s="13" t="e">
        <f>VLOOKUP(E23,Medidas!$B$2:$J$83,4,FALSE)</f>
        <v>#N/A</v>
      </c>
      <c r="I23" s="12" t="e">
        <f>VLOOKUP(E23,Medidas!$B$2:$J$83,5,FALSE)</f>
        <v>#N/A</v>
      </c>
      <c r="J23" s="12" t="e">
        <f>VLOOKUP(E23,Medidas!$B$2:$J$83,6,FALSE)</f>
        <v>#N/A</v>
      </c>
      <c r="K23" s="13" t="e">
        <f>VLOOKUP(E23,Medidas!$B$2:$J$83,7,FALSE)</f>
        <v>#N/A</v>
      </c>
      <c r="L23" s="12"/>
      <c r="M23" s="12"/>
      <c r="N23" s="12"/>
      <c r="O23" s="12"/>
      <c r="P23" s="15"/>
      <c r="Q23" s="12"/>
      <c r="R23" s="12"/>
      <c r="S23" s="12"/>
      <c r="T23" s="15"/>
      <c r="U23" s="12"/>
      <c r="V23" s="12"/>
      <c r="W23" s="12"/>
      <c r="X23" s="15"/>
      <c r="Y23" s="12"/>
      <c r="Z23" s="12"/>
      <c r="AA23" s="12"/>
      <c r="AB23" s="15"/>
      <c r="AC23" s="12"/>
      <c r="AD23" s="12"/>
    </row>
    <row r="24" spans="1:30" x14ac:dyDescent="0.3">
      <c r="A24" s="12"/>
      <c r="B24" s="12"/>
      <c r="C24" s="12"/>
      <c r="D24" s="13" t="e">
        <f>VLOOKUP(#REF!,Medidas!$B$2:$J$83,7,FALSE)</f>
        <v>#REF!</v>
      </c>
      <c r="E24" s="12"/>
      <c r="F24" s="14" t="e">
        <f>VLOOKUP(E24,Medidas!$B$2:$J$83,2,FALSE)</f>
        <v>#N/A</v>
      </c>
      <c r="G24" s="12" t="e">
        <f>VLOOKUP(E24,Medidas!$B$2:$J$83,3,FALSE)</f>
        <v>#N/A</v>
      </c>
      <c r="H24" s="13" t="e">
        <f>VLOOKUP(E24,Medidas!$B$2:$J$83,4,FALSE)</f>
        <v>#N/A</v>
      </c>
      <c r="I24" s="12" t="e">
        <f>VLOOKUP(E24,Medidas!$B$2:$J$83,5,FALSE)</f>
        <v>#N/A</v>
      </c>
      <c r="J24" s="12" t="e">
        <f>VLOOKUP(E24,Medidas!$B$2:$J$83,6,FALSE)</f>
        <v>#N/A</v>
      </c>
      <c r="K24" s="13" t="e">
        <f>VLOOKUP(E24,Medidas!$B$2:$J$83,7,FALSE)</f>
        <v>#N/A</v>
      </c>
      <c r="L24" s="12"/>
      <c r="M24" s="12"/>
      <c r="N24" s="12"/>
      <c r="O24" s="12"/>
      <c r="P24" s="15"/>
      <c r="Q24" s="12"/>
      <c r="R24" s="12"/>
      <c r="S24" s="12"/>
      <c r="T24" s="15"/>
      <c r="U24" s="12"/>
      <c r="V24" s="12"/>
      <c r="W24" s="12"/>
      <c r="X24" s="15"/>
      <c r="Y24" s="12"/>
      <c r="Z24" s="12"/>
      <c r="AA24" s="12"/>
      <c r="AB24" s="15"/>
      <c r="AC24" s="12"/>
      <c r="AD24" s="12"/>
    </row>
    <row r="25" spans="1:30" x14ac:dyDescent="0.3">
      <c r="A25" s="12"/>
      <c r="B25" s="12"/>
      <c r="C25" s="12"/>
      <c r="D25" s="13" t="e">
        <f>VLOOKUP(#REF!,Medidas!$B$2:$J$83,7,FALSE)</f>
        <v>#REF!</v>
      </c>
      <c r="E25" s="12"/>
      <c r="F25" s="14" t="e">
        <f>VLOOKUP(E25,Medidas!$B$2:$J$83,2,FALSE)</f>
        <v>#N/A</v>
      </c>
      <c r="G25" s="12" t="e">
        <f>VLOOKUP(E25,Medidas!$B$2:$J$83,3,FALSE)</f>
        <v>#N/A</v>
      </c>
      <c r="H25" s="13" t="e">
        <f>VLOOKUP(E25,Medidas!$B$2:$J$83,4,FALSE)</f>
        <v>#N/A</v>
      </c>
      <c r="I25" s="12" t="e">
        <f>VLOOKUP(E25,Medidas!$B$2:$J$83,5,FALSE)</f>
        <v>#N/A</v>
      </c>
      <c r="J25" s="12" t="e">
        <f>VLOOKUP(E25,Medidas!$B$2:$J$83,6,FALSE)</f>
        <v>#N/A</v>
      </c>
      <c r="K25" s="13" t="e">
        <f>VLOOKUP(E25,Medidas!$B$2:$J$83,7,FALSE)</f>
        <v>#N/A</v>
      </c>
      <c r="L25" s="12"/>
      <c r="M25" s="12"/>
      <c r="N25" s="12"/>
      <c r="O25" s="12"/>
      <c r="P25" s="15"/>
      <c r="Q25" s="12"/>
      <c r="R25" s="12"/>
      <c r="S25" s="12"/>
      <c r="T25" s="15"/>
      <c r="U25" s="12"/>
      <c r="V25" s="12"/>
      <c r="W25" s="12"/>
      <c r="X25" s="15"/>
      <c r="Y25" s="12"/>
      <c r="Z25" s="12"/>
      <c r="AA25" s="12"/>
      <c r="AB25" s="15"/>
      <c r="AC25" s="12"/>
      <c r="AD25" s="12"/>
    </row>
    <row r="26" spans="1:30" x14ac:dyDescent="0.3">
      <c r="A26" s="12"/>
      <c r="B26" s="12"/>
      <c r="C26" s="12"/>
      <c r="D26" s="13" t="e">
        <f>VLOOKUP(#REF!,Medidas!$B$2:$J$83,7,FALSE)</f>
        <v>#REF!</v>
      </c>
      <c r="E26" s="12"/>
      <c r="F26" s="14" t="e">
        <f>VLOOKUP(E26,Medidas!$B$2:$J$83,2,FALSE)</f>
        <v>#N/A</v>
      </c>
      <c r="G26" s="12" t="e">
        <f>VLOOKUP(E26,Medidas!$B$2:$J$83,3,FALSE)</f>
        <v>#N/A</v>
      </c>
      <c r="H26" s="13" t="e">
        <f>VLOOKUP(E26,Medidas!$B$2:$J$83,4,FALSE)</f>
        <v>#N/A</v>
      </c>
      <c r="I26" s="12" t="e">
        <f>VLOOKUP(E26,Medidas!$B$2:$J$83,5,FALSE)</f>
        <v>#N/A</v>
      </c>
      <c r="J26" s="12" t="e">
        <f>VLOOKUP(E26,Medidas!$B$2:$J$83,6,FALSE)</f>
        <v>#N/A</v>
      </c>
      <c r="K26" s="13" t="e">
        <f>VLOOKUP(E26,Medidas!$B$2:$J$83,7,FALSE)</f>
        <v>#N/A</v>
      </c>
      <c r="L26" s="12"/>
      <c r="M26" s="12"/>
      <c r="N26" s="12"/>
      <c r="O26" s="12"/>
      <c r="P26" s="15"/>
      <c r="Q26" s="12"/>
      <c r="R26" s="12"/>
      <c r="S26" s="12"/>
      <c r="T26" s="15"/>
      <c r="U26" s="12"/>
      <c r="V26" s="12"/>
      <c r="W26" s="12"/>
      <c r="X26" s="15"/>
      <c r="Y26" s="12"/>
      <c r="Z26" s="12"/>
      <c r="AA26" s="12"/>
      <c r="AB26" s="15"/>
      <c r="AC26" s="12"/>
      <c r="AD26" s="12"/>
    </row>
    <row r="27" spans="1:30" x14ac:dyDescent="0.3">
      <c r="A27" s="12"/>
      <c r="B27" s="12"/>
      <c r="C27" s="12"/>
      <c r="D27" s="13" t="e">
        <f>VLOOKUP(#REF!,Medidas!$B$2:$J$83,7,FALSE)</f>
        <v>#REF!</v>
      </c>
      <c r="E27" s="12"/>
      <c r="F27" s="14" t="e">
        <f>VLOOKUP(E27,Medidas!$B$2:$J$83,2,FALSE)</f>
        <v>#N/A</v>
      </c>
      <c r="G27" s="12" t="e">
        <f>VLOOKUP(E27,Medidas!$B$2:$J$83,3,FALSE)</f>
        <v>#N/A</v>
      </c>
      <c r="H27" s="13" t="e">
        <f>VLOOKUP(E27,Medidas!$B$2:$J$83,4,FALSE)</f>
        <v>#N/A</v>
      </c>
      <c r="I27" s="12" t="e">
        <f>VLOOKUP(E27,Medidas!$B$2:$J$83,5,FALSE)</f>
        <v>#N/A</v>
      </c>
      <c r="J27" s="12" t="e">
        <f>VLOOKUP(E27,Medidas!$B$2:$J$83,6,FALSE)</f>
        <v>#N/A</v>
      </c>
      <c r="K27" s="13" t="e">
        <f>VLOOKUP(E27,Medidas!$B$2:$J$83,7,FALSE)</f>
        <v>#N/A</v>
      </c>
      <c r="L27" s="12"/>
      <c r="M27" s="12"/>
      <c r="N27" s="12"/>
      <c r="O27" s="12"/>
      <c r="P27" s="15"/>
      <c r="Q27" s="12"/>
      <c r="R27" s="12"/>
      <c r="S27" s="12"/>
      <c r="T27" s="15"/>
      <c r="U27" s="12"/>
      <c r="V27" s="12"/>
      <c r="W27" s="12"/>
      <c r="X27" s="15"/>
      <c r="Y27" s="12"/>
      <c r="Z27" s="12"/>
      <c r="AA27" s="12"/>
      <c r="AB27" s="15"/>
      <c r="AC27" s="12"/>
      <c r="AD27" s="12"/>
    </row>
    <row r="28" spans="1:30" x14ac:dyDescent="0.3">
      <c r="A28" s="12"/>
      <c r="B28" s="12"/>
      <c r="C28" s="12"/>
      <c r="D28" s="13" t="e">
        <f>VLOOKUP(#REF!,Medidas!$B$2:$J$83,7,FALSE)</f>
        <v>#REF!</v>
      </c>
      <c r="E28" s="12"/>
      <c r="F28" s="14" t="e">
        <f>VLOOKUP(E28,Medidas!$B$2:$J$83,2,FALSE)</f>
        <v>#N/A</v>
      </c>
      <c r="G28" s="12" t="e">
        <f>VLOOKUP(E28,Medidas!$B$2:$J$83,3,FALSE)</f>
        <v>#N/A</v>
      </c>
      <c r="H28" s="13" t="e">
        <f>VLOOKUP(E28,Medidas!$B$2:$J$83,4,FALSE)</f>
        <v>#N/A</v>
      </c>
      <c r="I28" s="12" t="e">
        <f>VLOOKUP(E28,Medidas!$B$2:$J$83,5,FALSE)</f>
        <v>#N/A</v>
      </c>
      <c r="J28" s="12" t="e">
        <f>VLOOKUP(E28,Medidas!$B$2:$J$83,6,FALSE)</f>
        <v>#N/A</v>
      </c>
      <c r="K28" s="13" t="e">
        <f>VLOOKUP(E28,Medidas!$B$2:$J$83,7,FALSE)</f>
        <v>#N/A</v>
      </c>
      <c r="L28" s="12"/>
      <c r="M28" s="12"/>
      <c r="N28" s="12"/>
      <c r="O28" s="12"/>
      <c r="P28" s="15"/>
      <c r="Q28" s="12"/>
      <c r="R28" s="12"/>
      <c r="S28" s="12"/>
      <c r="T28" s="15"/>
      <c r="U28" s="12"/>
      <c r="V28" s="12"/>
      <c r="W28" s="12"/>
      <c r="X28" s="15"/>
      <c r="Y28" s="12"/>
      <c r="Z28" s="12"/>
      <c r="AA28" s="12"/>
      <c r="AB28" s="15"/>
      <c r="AC28" s="12"/>
      <c r="AD28" s="12"/>
    </row>
    <row r="29" spans="1:30" x14ac:dyDescent="0.3">
      <c r="A29" s="12"/>
      <c r="B29" s="12"/>
      <c r="C29" s="12"/>
      <c r="D29" s="13" t="e">
        <f>VLOOKUP(#REF!,Medidas!$B$2:$J$83,7,FALSE)</f>
        <v>#REF!</v>
      </c>
      <c r="E29" s="12"/>
      <c r="F29" s="14" t="e">
        <f>VLOOKUP(E29,Medidas!$B$2:$J$83,2,FALSE)</f>
        <v>#N/A</v>
      </c>
      <c r="G29" s="12" t="e">
        <f>VLOOKUP(E29,Medidas!$B$2:$J$83,3,FALSE)</f>
        <v>#N/A</v>
      </c>
      <c r="H29" s="13" t="e">
        <f>VLOOKUP(E29,Medidas!$B$2:$J$83,4,FALSE)</f>
        <v>#N/A</v>
      </c>
      <c r="I29" s="12" t="e">
        <f>VLOOKUP(E29,Medidas!$B$2:$J$83,5,FALSE)</f>
        <v>#N/A</v>
      </c>
      <c r="J29" s="12" t="e">
        <f>VLOOKUP(E29,Medidas!$B$2:$J$83,6,FALSE)</f>
        <v>#N/A</v>
      </c>
      <c r="K29" s="13" t="e">
        <f>VLOOKUP(E29,Medidas!$B$2:$J$83,7,FALSE)</f>
        <v>#N/A</v>
      </c>
      <c r="L29" s="12"/>
      <c r="M29" s="12"/>
      <c r="N29" s="12"/>
      <c r="O29" s="12"/>
      <c r="P29" s="15"/>
      <c r="Q29" s="12"/>
      <c r="R29" s="12"/>
      <c r="S29" s="12"/>
      <c r="T29" s="15"/>
      <c r="U29" s="12"/>
      <c r="V29" s="12"/>
      <c r="W29" s="12"/>
      <c r="X29" s="15"/>
      <c r="Y29" s="12"/>
      <c r="Z29" s="12"/>
      <c r="AA29" s="12"/>
      <c r="AB29" s="15"/>
      <c r="AC29" s="12"/>
      <c r="AD29" s="12"/>
    </row>
    <row r="30" spans="1:30" x14ac:dyDescent="0.3">
      <c r="A30" s="12"/>
      <c r="B30" s="12"/>
      <c r="C30" s="12"/>
      <c r="D30" s="13" t="e">
        <f>VLOOKUP(#REF!,Medidas!$B$2:$J$83,7,FALSE)</f>
        <v>#REF!</v>
      </c>
      <c r="E30" s="12"/>
      <c r="F30" s="14" t="e">
        <f>VLOOKUP(E30,Medidas!$B$2:$J$83,2,FALSE)</f>
        <v>#N/A</v>
      </c>
      <c r="G30" s="12" t="e">
        <f>VLOOKUP(E30,Medidas!$B$2:$J$83,3,FALSE)</f>
        <v>#N/A</v>
      </c>
      <c r="H30" s="13" t="e">
        <f>VLOOKUP(E30,Medidas!$B$2:$J$83,4,FALSE)</f>
        <v>#N/A</v>
      </c>
      <c r="I30" s="12" t="e">
        <f>VLOOKUP(E30,Medidas!$B$2:$J$83,5,FALSE)</f>
        <v>#N/A</v>
      </c>
      <c r="J30" s="12" t="e">
        <f>VLOOKUP(E30,Medidas!$B$2:$J$83,6,FALSE)</f>
        <v>#N/A</v>
      </c>
      <c r="K30" s="13" t="e">
        <f>VLOOKUP(E30,Medidas!$B$2:$J$83,7,FALSE)</f>
        <v>#N/A</v>
      </c>
      <c r="L30" s="12"/>
      <c r="M30" s="12"/>
      <c r="N30" s="12"/>
      <c r="O30" s="12"/>
      <c r="P30" s="15"/>
      <c r="Q30" s="12"/>
      <c r="R30" s="12"/>
      <c r="S30" s="12"/>
      <c r="T30" s="15"/>
      <c r="U30" s="12"/>
      <c r="V30" s="12"/>
      <c r="W30" s="12"/>
      <c r="X30" s="15"/>
      <c r="Y30" s="12"/>
      <c r="Z30" s="12"/>
      <c r="AA30" s="12"/>
      <c r="AB30" s="15"/>
      <c r="AC30" s="12"/>
      <c r="AD30" s="12"/>
    </row>
    <row r="31" spans="1:30" x14ac:dyDescent="0.3">
      <c r="A31" s="12"/>
      <c r="B31" s="12"/>
      <c r="C31" s="12"/>
      <c r="D31" s="13" t="e">
        <f>VLOOKUP(#REF!,Medidas!$B$2:$J$83,7,FALSE)</f>
        <v>#REF!</v>
      </c>
      <c r="E31" s="12"/>
      <c r="F31" s="14" t="e">
        <f>VLOOKUP(E31,Medidas!$B$2:$J$83,2,FALSE)</f>
        <v>#N/A</v>
      </c>
      <c r="G31" s="12" t="e">
        <f>VLOOKUP(E31,Medidas!$B$2:$J$83,3,FALSE)</f>
        <v>#N/A</v>
      </c>
      <c r="H31" s="13" t="e">
        <f>VLOOKUP(E31,Medidas!$B$2:$J$83,4,FALSE)</f>
        <v>#N/A</v>
      </c>
      <c r="I31" s="12" t="e">
        <f>VLOOKUP(E31,Medidas!$B$2:$J$83,5,FALSE)</f>
        <v>#N/A</v>
      </c>
      <c r="J31" s="12" t="e">
        <f>VLOOKUP(E31,Medidas!$B$2:$J$83,6,FALSE)</f>
        <v>#N/A</v>
      </c>
      <c r="K31" s="13" t="e">
        <f>VLOOKUP(E31,Medidas!$B$2:$J$83,7,FALSE)</f>
        <v>#N/A</v>
      </c>
      <c r="L31" s="12"/>
      <c r="M31" s="12"/>
      <c r="N31" s="12"/>
      <c r="O31" s="12"/>
      <c r="P31" s="15"/>
      <c r="Q31" s="12"/>
      <c r="R31" s="12"/>
      <c r="S31" s="12"/>
      <c r="T31" s="15"/>
      <c r="U31" s="12"/>
      <c r="V31" s="12"/>
      <c r="W31" s="12"/>
      <c r="X31" s="15"/>
      <c r="Y31" s="12"/>
      <c r="Z31" s="12"/>
      <c r="AA31" s="12"/>
      <c r="AB31" s="15"/>
      <c r="AC31" s="12"/>
      <c r="AD31" s="12"/>
    </row>
    <row r="32" spans="1:30" x14ac:dyDescent="0.3">
      <c r="A32" s="12"/>
      <c r="B32" s="12"/>
      <c r="C32" s="12"/>
      <c r="D32" s="13" t="e">
        <f>VLOOKUP(#REF!,Medidas!$B$2:$J$83,7,FALSE)</f>
        <v>#REF!</v>
      </c>
      <c r="E32" s="12"/>
      <c r="F32" s="14" t="e">
        <f>VLOOKUP(E32,Medidas!$B$2:$J$83,2,FALSE)</f>
        <v>#N/A</v>
      </c>
      <c r="G32" s="12" t="e">
        <f>VLOOKUP(E32,Medidas!$B$2:$J$83,3,FALSE)</f>
        <v>#N/A</v>
      </c>
      <c r="H32" s="13" t="e">
        <f>VLOOKUP(E32,Medidas!$B$2:$J$83,4,FALSE)</f>
        <v>#N/A</v>
      </c>
      <c r="I32" s="12" t="e">
        <f>VLOOKUP(E32,Medidas!$B$2:$J$83,5,FALSE)</f>
        <v>#N/A</v>
      </c>
      <c r="J32" s="12" t="e">
        <f>VLOOKUP(E32,Medidas!$B$2:$J$83,6,FALSE)</f>
        <v>#N/A</v>
      </c>
      <c r="K32" s="13" t="e">
        <f>VLOOKUP(E32,Medidas!$B$2:$J$83,7,FALSE)</f>
        <v>#N/A</v>
      </c>
      <c r="L32" s="12"/>
      <c r="M32" s="12"/>
      <c r="N32" s="12"/>
      <c r="O32" s="12"/>
      <c r="P32" s="15"/>
      <c r="Q32" s="12"/>
      <c r="R32" s="12"/>
      <c r="S32" s="12"/>
      <c r="T32" s="15"/>
      <c r="U32" s="12"/>
      <c r="V32" s="12"/>
      <c r="W32" s="12"/>
      <c r="X32" s="15"/>
      <c r="Y32" s="12"/>
      <c r="Z32" s="12"/>
      <c r="AA32" s="12"/>
      <c r="AB32" s="15"/>
      <c r="AC32" s="12"/>
      <c r="AD32" s="12"/>
    </row>
    <row r="33" spans="1:30" x14ac:dyDescent="0.3">
      <c r="A33" s="12"/>
      <c r="B33" s="12"/>
      <c r="C33" s="12"/>
      <c r="D33" s="13" t="e">
        <f>VLOOKUP(#REF!,Medidas!$B$2:$J$83,7,FALSE)</f>
        <v>#REF!</v>
      </c>
      <c r="E33" s="12"/>
      <c r="F33" s="14" t="e">
        <f>VLOOKUP(E33,Medidas!$B$2:$J$83,2,FALSE)</f>
        <v>#N/A</v>
      </c>
      <c r="G33" s="12" t="e">
        <f>VLOOKUP(E33,Medidas!$B$2:$J$83,3,FALSE)</f>
        <v>#N/A</v>
      </c>
      <c r="H33" s="13" t="e">
        <f>VLOOKUP(E33,Medidas!$B$2:$J$83,4,FALSE)</f>
        <v>#N/A</v>
      </c>
      <c r="I33" s="12" t="e">
        <f>VLOOKUP(E33,Medidas!$B$2:$J$83,5,FALSE)</f>
        <v>#N/A</v>
      </c>
      <c r="J33" s="12" t="e">
        <f>VLOOKUP(E33,Medidas!$B$2:$J$83,6,FALSE)</f>
        <v>#N/A</v>
      </c>
      <c r="K33" s="13" t="e">
        <f>VLOOKUP(E33,Medidas!$B$2:$J$83,7,FALSE)</f>
        <v>#N/A</v>
      </c>
      <c r="L33" s="12"/>
      <c r="M33" s="12"/>
      <c r="N33" s="12"/>
      <c r="O33" s="12"/>
      <c r="P33" s="15"/>
      <c r="Q33" s="12"/>
      <c r="R33" s="12"/>
      <c r="S33" s="12"/>
      <c r="T33" s="15"/>
      <c r="U33" s="12"/>
      <c r="V33" s="12"/>
      <c r="W33" s="12"/>
      <c r="X33" s="15"/>
      <c r="Y33" s="12"/>
      <c r="Z33" s="12"/>
      <c r="AA33" s="12"/>
      <c r="AB33" s="15"/>
      <c r="AC33" s="12"/>
      <c r="AD33" s="12"/>
    </row>
    <row r="34" spans="1:30" x14ac:dyDescent="0.3">
      <c r="A34" s="12"/>
      <c r="B34" s="12"/>
      <c r="C34" s="12"/>
      <c r="D34" s="13" t="e">
        <f>VLOOKUP(#REF!,Medidas!$B$2:$J$83,7,FALSE)</f>
        <v>#REF!</v>
      </c>
      <c r="E34" s="12"/>
      <c r="F34" s="14" t="e">
        <f>VLOOKUP(E34,Medidas!$B$2:$J$83,2,FALSE)</f>
        <v>#N/A</v>
      </c>
      <c r="G34" s="12" t="e">
        <f>VLOOKUP(E34,Medidas!$B$2:$J$83,3,FALSE)</f>
        <v>#N/A</v>
      </c>
      <c r="H34" s="13" t="e">
        <f>VLOOKUP(E34,Medidas!$B$2:$J$83,4,FALSE)</f>
        <v>#N/A</v>
      </c>
      <c r="I34" s="12" t="e">
        <f>VLOOKUP(E34,Medidas!$B$2:$J$83,5,FALSE)</f>
        <v>#N/A</v>
      </c>
      <c r="J34" s="12" t="e">
        <f>VLOOKUP(E34,Medidas!$B$2:$J$83,6,FALSE)</f>
        <v>#N/A</v>
      </c>
      <c r="K34" s="13" t="e">
        <f>VLOOKUP(E34,Medidas!$B$2:$J$83,7,FALSE)</f>
        <v>#N/A</v>
      </c>
      <c r="L34" s="12"/>
      <c r="M34" s="12"/>
      <c r="N34" s="12"/>
      <c r="O34" s="12"/>
      <c r="P34" s="15"/>
      <c r="Q34" s="12"/>
      <c r="R34" s="12"/>
      <c r="S34" s="12"/>
      <c r="T34" s="15"/>
      <c r="U34" s="12"/>
      <c r="V34" s="12"/>
      <c r="W34" s="12"/>
      <c r="X34" s="15"/>
      <c r="Y34" s="12"/>
      <c r="Z34" s="12"/>
      <c r="AA34" s="12"/>
      <c r="AB34" s="15"/>
      <c r="AC34" s="12"/>
      <c r="AD34" s="12"/>
    </row>
    <row r="35" spans="1:30" x14ac:dyDescent="0.3">
      <c r="A35" s="12"/>
      <c r="B35" s="12"/>
      <c r="C35" s="12"/>
      <c r="D35" s="13" t="e">
        <f>VLOOKUP(#REF!,Medidas!$B$2:$J$83,7,FALSE)</f>
        <v>#REF!</v>
      </c>
      <c r="E35" s="12"/>
      <c r="F35" s="14" t="e">
        <f>VLOOKUP(E35,Medidas!$B$2:$J$83,2,FALSE)</f>
        <v>#N/A</v>
      </c>
      <c r="G35" s="12" t="e">
        <f>VLOOKUP(E35,Medidas!$B$2:$J$83,3,FALSE)</f>
        <v>#N/A</v>
      </c>
      <c r="H35" s="13" t="e">
        <f>VLOOKUP(E35,Medidas!$B$2:$J$83,4,FALSE)</f>
        <v>#N/A</v>
      </c>
      <c r="I35" s="12" t="e">
        <f>VLOOKUP(E35,Medidas!$B$2:$J$83,5,FALSE)</f>
        <v>#N/A</v>
      </c>
      <c r="J35" s="12" t="e">
        <f>VLOOKUP(E35,Medidas!$B$2:$J$83,6,FALSE)</f>
        <v>#N/A</v>
      </c>
      <c r="K35" s="13" t="e">
        <f>VLOOKUP(E35,Medidas!$B$2:$J$83,7,FALSE)</f>
        <v>#N/A</v>
      </c>
      <c r="L35" s="12"/>
      <c r="M35" s="12"/>
      <c r="N35" s="12"/>
      <c r="O35" s="12"/>
      <c r="P35" s="15"/>
      <c r="Q35" s="12"/>
      <c r="R35" s="12"/>
      <c r="S35" s="12"/>
      <c r="T35" s="15"/>
      <c r="U35" s="12"/>
      <c r="V35" s="12"/>
      <c r="W35" s="12"/>
      <c r="X35" s="15"/>
      <c r="Y35" s="12"/>
      <c r="Z35" s="12"/>
      <c r="AA35" s="12"/>
      <c r="AB35" s="15"/>
      <c r="AC35" s="12"/>
      <c r="AD35" s="12"/>
    </row>
    <row r="36" spans="1:30" x14ac:dyDescent="0.3">
      <c r="A36" s="12"/>
      <c r="B36" s="12"/>
      <c r="C36" s="12"/>
      <c r="D36" s="13" t="e">
        <f>VLOOKUP(#REF!,Medidas!$B$2:$J$83,7,FALSE)</f>
        <v>#REF!</v>
      </c>
      <c r="E36" s="12"/>
      <c r="F36" s="14" t="e">
        <f>VLOOKUP(E36,Medidas!$B$2:$J$83,2,FALSE)</f>
        <v>#N/A</v>
      </c>
      <c r="G36" s="12" t="e">
        <f>VLOOKUP(E36,Medidas!$B$2:$J$83,3,FALSE)</f>
        <v>#N/A</v>
      </c>
      <c r="H36" s="13" t="e">
        <f>VLOOKUP(E36,Medidas!$B$2:$J$83,4,FALSE)</f>
        <v>#N/A</v>
      </c>
      <c r="I36" s="12" t="e">
        <f>VLOOKUP(E36,Medidas!$B$2:$J$83,5,FALSE)</f>
        <v>#N/A</v>
      </c>
      <c r="J36" s="12" t="e">
        <f>VLOOKUP(E36,Medidas!$B$2:$J$83,6,FALSE)</f>
        <v>#N/A</v>
      </c>
      <c r="K36" s="13" t="e">
        <f>VLOOKUP(E36,Medidas!$B$2:$J$83,7,FALSE)</f>
        <v>#N/A</v>
      </c>
      <c r="L36" s="12"/>
      <c r="M36" s="12"/>
      <c r="N36" s="12"/>
      <c r="O36" s="12"/>
      <c r="P36" s="15"/>
      <c r="Q36" s="12"/>
      <c r="R36" s="12"/>
      <c r="S36" s="12"/>
      <c r="T36" s="15"/>
      <c r="U36" s="12"/>
      <c r="V36" s="12"/>
      <c r="W36" s="12"/>
      <c r="X36" s="15"/>
      <c r="Y36" s="12"/>
      <c r="Z36" s="12"/>
      <c r="AA36" s="12"/>
      <c r="AB36" s="15"/>
      <c r="AC36" s="12"/>
      <c r="AD36" s="12"/>
    </row>
    <row r="37" spans="1:30" x14ac:dyDescent="0.3">
      <c r="A37" s="12"/>
      <c r="B37" s="12"/>
      <c r="C37" s="12"/>
      <c r="D37" s="13" t="e">
        <f>VLOOKUP(#REF!,Medidas!$B$2:$J$83,7,FALSE)</f>
        <v>#REF!</v>
      </c>
      <c r="E37" s="12"/>
      <c r="F37" s="14" t="e">
        <f>VLOOKUP(E37,Medidas!$B$2:$J$83,2,FALSE)</f>
        <v>#N/A</v>
      </c>
      <c r="G37" s="12" t="e">
        <f>VLOOKUP(E37,Medidas!$B$2:$J$83,3,FALSE)</f>
        <v>#N/A</v>
      </c>
      <c r="H37" s="13" t="e">
        <f>VLOOKUP(E37,Medidas!$B$2:$J$83,4,FALSE)</f>
        <v>#N/A</v>
      </c>
      <c r="I37" s="12" t="e">
        <f>VLOOKUP(E37,Medidas!$B$2:$J$83,5,FALSE)</f>
        <v>#N/A</v>
      </c>
      <c r="J37" s="12" t="e">
        <f>VLOOKUP(E37,Medidas!$B$2:$J$83,6,FALSE)</f>
        <v>#N/A</v>
      </c>
      <c r="K37" s="13" t="e">
        <f>VLOOKUP(E37,Medidas!$B$2:$J$83,7,FALSE)</f>
        <v>#N/A</v>
      </c>
      <c r="L37" s="12"/>
      <c r="M37" s="12"/>
      <c r="N37" s="12"/>
      <c r="O37" s="12"/>
      <c r="P37" s="15"/>
      <c r="Q37" s="12"/>
      <c r="R37" s="12"/>
      <c r="S37" s="12"/>
      <c r="T37" s="15"/>
      <c r="U37" s="12"/>
      <c r="V37" s="12"/>
      <c r="W37" s="12"/>
      <c r="X37" s="15"/>
      <c r="Y37" s="12"/>
      <c r="Z37" s="12"/>
      <c r="AA37" s="12"/>
      <c r="AB37" s="15"/>
      <c r="AC37" s="12"/>
      <c r="AD37" s="12"/>
    </row>
    <row r="38" spans="1:30" x14ac:dyDescent="0.3">
      <c r="A38" s="12"/>
      <c r="B38" s="12"/>
      <c r="C38" s="12"/>
      <c r="D38" s="13" t="e">
        <f>VLOOKUP(#REF!,Medidas!$B$2:$J$83,7,FALSE)</f>
        <v>#REF!</v>
      </c>
      <c r="E38" s="12"/>
      <c r="F38" s="14" t="e">
        <f>VLOOKUP(E38,Medidas!$B$2:$J$83,2,FALSE)</f>
        <v>#N/A</v>
      </c>
      <c r="G38" s="12" t="e">
        <f>VLOOKUP(E38,Medidas!$B$2:$J$83,3,FALSE)</f>
        <v>#N/A</v>
      </c>
      <c r="H38" s="13" t="e">
        <f>VLOOKUP(E38,Medidas!$B$2:$J$83,4,FALSE)</f>
        <v>#N/A</v>
      </c>
      <c r="I38" s="12" t="e">
        <f>VLOOKUP(E38,Medidas!$B$2:$J$83,5,FALSE)</f>
        <v>#N/A</v>
      </c>
      <c r="J38" s="12" t="e">
        <f>VLOOKUP(E38,Medidas!$B$2:$J$83,6,FALSE)</f>
        <v>#N/A</v>
      </c>
      <c r="K38" s="13" t="e">
        <f>VLOOKUP(E38,Medidas!$B$2:$J$83,7,FALSE)</f>
        <v>#N/A</v>
      </c>
      <c r="L38" s="12"/>
      <c r="M38" s="12"/>
      <c r="N38" s="12"/>
      <c r="O38" s="12"/>
      <c r="P38" s="15"/>
      <c r="Q38" s="12"/>
      <c r="R38" s="12"/>
      <c r="S38" s="12"/>
      <c r="T38" s="15"/>
      <c r="U38" s="12"/>
      <c r="V38" s="12"/>
      <c r="W38" s="12"/>
      <c r="X38" s="15"/>
      <c r="Y38" s="12"/>
      <c r="Z38" s="12"/>
      <c r="AA38" s="12"/>
      <c r="AB38" s="15"/>
      <c r="AC38" s="12"/>
      <c r="AD38" s="12"/>
    </row>
    <row r="39" spans="1:30" x14ac:dyDescent="0.3">
      <c r="A39" s="12"/>
      <c r="B39" s="12"/>
      <c r="C39" s="12"/>
      <c r="D39" s="13" t="e">
        <f>VLOOKUP(#REF!,Medidas!$B$2:$J$83,7,FALSE)</f>
        <v>#REF!</v>
      </c>
      <c r="E39" s="12"/>
      <c r="F39" s="14" t="e">
        <f>VLOOKUP(E39,Medidas!$B$2:$J$83,2,FALSE)</f>
        <v>#N/A</v>
      </c>
      <c r="G39" s="12" t="e">
        <f>VLOOKUP(E39,Medidas!$B$2:$J$83,3,FALSE)</f>
        <v>#N/A</v>
      </c>
      <c r="H39" s="13" t="e">
        <f>VLOOKUP(E39,Medidas!$B$2:$J$83,4,FALSE)</f>
        <v>#N/A</v>
      </c>
      <c r="I39" s="12" t="e">
        <f>VLOOKUP(E39,Medidas!$B$2:$J$83,5,FALSE)</f>
        <v>#N/A</v>
      </c>
      <c r="J39" s="12" t="e">
        <f>VLOOKUP(E39,Medidas!$B$2:$J$83,6,FALSE)</f>
        <v>#N/A</v>
      </c>
      <c r="K39" s="13" t="e">
        <f>VLOOKUP(E39,Medidas!$B$2:$J$83,7,FALSE)</f>
        <v>#N/A</v>
      </c>
      <c r="L39" s="12"/>
      <c r="M39" s="12"/>
      <c r="N39" s="12"/>
      <c r="O39" s="12"/>
      <c r="P39" s="15"/>
      <c r="Q39" s="12"/>
      <c r="R39" s="12"/>
      <c r="S39" s="12"/>
      <c r="T39" s="15"/>
      <c r="U39" s="12"/>
      <c r="V39" s="12"/>
      <c r="W39" s="12"/>
      <c r="X39" s="15"/>
      <c r="Y39" s="12"/>
      <c r="Z39" s="12"/>
      <c r="AA39" s="12"/>
      <c r="AB39" s="15"/>
      <c r="AC39" s="12"/>
      <c r="AD39" s="12"/>
    </row>
    <row r="40" spans="1:30" x14ac:dyDescent="0.3">
      <c r="A40" s="12"/>
      <c r="B40" s="12"/>
      <c r="C40" s="12"/>
      <c r="D40" s="13" t="e">
        <f>VLOOKUP(#REF!,Medidas!$B$2:$J$83,7,FALSE)</f>
        <v>#REF!</v>
      </c>
      <c r="E40" s="12"/>
      <c r="F40" s="14" t="e">
        <f>VLOOKUP(E40,Medidas!$B$2:$J$83,2,FALSE)</f>
        <v>#N/A</v>
      </c>
      <c r="G40" s="12" t="e">
        <f>VLOOKUP(E40,Medidas!$B$2:$J$83,3,FALSE)</f>
        <v>#N/A</v>
      </c>
      <c r="H40" s="13" t="e">
        <f>VLOOKUP(E40,Medidas!$B$2:$J$83,4,FALSE)</f>
        <v>#N/A</v>
      </c>
      <c r="I40" s="12" t="e">
        <f>VLOOKUP(E40,Medidas!$B$2:$J$83,5,FALSE)</f>
        <v>#N/A</v>
      </c>
      <c r="J40" s="12" t="e">
        <f>VLOOKUP(E40,Medidas!$B$2:$J$83,6,FALSE)</f>
        <v>#N/A</v>
      </c>
      <c r="K40" s="13" t="e">
        <f>VLOOKUP(E40,Medidas!$B$2:$J$83,7,FALSE)</f>
        <v>#N/A</v>
      </c>
      <c r="L40" s="12"/>
      <c r="M40" s="12"/>
      <c r="N40" s="12"/>
      <c r="O40" s="12"/>
      <c r="P40" s="15"/>
      <c r="Q40" s="12"/>
      <c r="R40" s="12"/>
      <c r="S40" s="12"/>
      <c r="T40" s="15"/>
      <c r="U40" s="12"/>
      <c r="V40" s="12"/>
      <c r="W40" s="12"/>
      <c r="X40" s="15"/>
      <c r="Y40" s="12"/>
      <c r="Z40" s="12"/>
      <c r="AA40" s="12"/>
      <c r="AB40" s="15"/>
      <c r="AC40" s="12"/>
      <c r="AD40" s="12"/>
    </row>
    <row r="41" spans="1:30" x14ac:dyDescent="0.3">
      <c r="A41" s="12"/>
      <c r="B41" s="12"/>
      <c r="C41" s="12"/>
      <c r="D41" s="13" t="e">
        <f>VLOOKUP(#REF!,Medidas!$B$2:$J$83,7,FALSE)</f>
        <v>#REF!</v>
      </c>
      <c r="E41" s="12"/>
      <c r="F41" s="14" t="e">
        <f>VLOOKUP(E41,Medidas!$B$2:$J$83,2,FALSE)</f>
        <v>#N/A</v>
      </c>
      <c r="G41" s="12" t="e">
        <f>VLOOKUP(E41,Medidas!$B$2:$J$83,3,FALSE)</f>
        <v>#N/A</v>
      </c>
      <c r="H41" s="13" t="e">
        <f>VLOOKUP(E41,Medidas!$B$2:$J$83,4,FALSE)</f>
        <v>#N/A</v>
      </c>
      <c r="I41" s="12" t="e">
        <f>VLOOKUP(E41,Medidas!$B$2:$J$83,5,FALSE)</f>
        <v>#N/A</v>
      </c>
      <c r="J41" s="12" t="e">
        <f>VLOOKUP(E41,Medidas!$B$2:$J$83,6,FALSE)</f>
        <v>#N/A</v>
      </c>
      <c r="K41" s="13" t="e">
        <f>VLOOKUP(E41,Medidas!$B$2:$J$83,7,FALSE)</f>
        <v>#N/A</v>
      </c>
      <c r="L41" s="12"/>
      <c r="M41" s="12"/>
      <c r="N41" s="12"/>
      <c r="O41" s="12"/>
      <c r="P41" s="15"/>
      <c r="Q41" s="12"/>
      <c r="R41" s="12"/>
      <c r="S41" s="12"/>
      <c r="T41" s="15"/>
      <c r="U41" s="12"/>
      <c r="V41" s="12"/>
      <c r="W41" s="12"/>
      <c r="X41" s="15"/>
      <c r="Y41" s="12"/>
      <c r="Z41" s="12"/>
      <c r="AA41" s="12"/>
      <c r="AB41" s="15"/>
      <c r="AC41" s="12"/>
      <c r="AD41" s="12"/>
    </row>
    <row r="42" spans="1:30" x14ac:dyDescent="0.3">
      <c r="A42" s="12"/>
      <c r="B42" s="12"/>
      <c r="C42" s="12"/>
      <c r="D42" s="13" t="e">
        <f>VLOOKUP(#REF!,Medidas!$B$2:$J$83,7,FALSE)</f>
        <v>#REF!</v>
      </c>
      <c r="E42" s="12"/>
      <c r="F42" s="14" t="e">
        <f>VLOOKUP(E42,Medidas!$B$2:$J$83,2,FALSE)</f>
        <v>#N/A</v>
      </c>
      <c r="G42" s="12" t="e">
        <f>VLOOKUP(E42,Medidas!$B$2:$J$83,3,FALSE)</f>
        <v>#N/A</v>
      </c>
      <c r="H42" s="13" t="e">
        <f>VLOOKUP(E42,Medidas!$B$2:$J$83,4,FALSE)</f>
        <v>#N/A</v>
      </c>
      <c r="I42" s="12" t="e">
        <f>VLOOKUP(E42,Medidas!$B$2:$J$83,5,FALSE)</f>
        <v>#N/A</v>
      </c>
      <c r="J42" s="12" t="e">
        <f>VLOOKUP(E42,Medidas!$B$2:$J$83,6,FALSE)</f>
        <v>#N/A</v>
      </c>
      <c r="K42" s="13" t="e">
        <f>VLOOKUP(E42,Medidas!$B$2:$J$83,7,FALSE)</f>
        <v>#N/A</v>
      </c>
      <c r="L42" s="12"/>
      <c r="M42" s="12"/>
      <c r="N42" s="12"/>
      <c r="O42" s="12"/>
      <c r="P42" s="15"/>
      <c r="Q42" s="12"/>
      <c r="R42" s="12"/>
      <c r="S42" s="12"/>
      <c r="T42" s="15"/>
      <c r="U42" s="12"/>
      <c r="V42" s="12"/>
      <c r="W42" s="12"/>
      <c r="X42" s="15"/>
      <c r="Y42" s="12"/>
      <c r="Z42" s="12"/>
      <c r="AA42" s="12"/>
      <c r="AB42" s="15"/>
      <c r="AC42" s="12"/>
      <c r="AD42" s="12"/>
    </row>
    <row r="43" spans="1:30" x14ac:dyDescent="0.3">
      <c r="A43" s="12"/>
      <c r="B43" s="12"/>
      <c r="C43" s="12"/>
      <c r="D43" s="13" t="e">
        <f>VLOOKUP(#REF!,Medidas!$B$2:$J$83,7,FALSE)</f>
        <v>#REF!</v>
      </c>
      <c r="E43" s="12"/>
      <c r="F43" s="14" t="e">
        <f>VLOOKUP(E43,Medidas!$B$2:$J$83,2,FALSE)</f>
        <v>#N/A</v>
      </c>
      <c r="G43" s="12" t="e">
        <f>VLOOKUP(E43,Medidas!$B$2:$J$83,3,FALSE)</f>
        <v>#N/A</v>
      </c>
      <c r="H43" s="13" t="e">
        <f>VLOOKUP(E43,Medidas!$B$2:$J$83,4,FALSE)</f>
        <v>#N/A</v>
      </c>
      <c r="I43" s="12" t="e">
        <f>VLOOKUP(E43,Medidas!$B$2:$J$83,5,FALSE)</f>
        <v>#N/A</v>
      </c>
      <c r="J43" s="12" t="e">
        <f>VLOOKUP(E43,Medidas!$B$2:$J$83,6,FALSE)</f>
        <v>#N/A</v>
      </c>
      <c r="K43" s="13" t="e">
        <f>VLOOKUP(E43,Medidas!$B$2:$J$83,7,FALSE)</f>
        <v>#N/A</v>
      </c>
      <c r="L43" s="12"/>
      <c r="M43" s="12"/>
      <c r="N43" s="12"/>
      <c r="O43" s="12"/>
      <c r="P43" s="15"/>
      <c r="Q43" s="12"/>
      <c r="R43" s="12"/>
      <c r="S43" s="12"/>
      <c r="T43" s="15"/>
      <c r="U43" s="12"/>
      <c r="V43" s="12"/>
      <c r="W43" s="12"/>
      <c r="X43" s="15"/>
      <c r="Y43" s="12"/>
      <c r="Z43" s="12"/>
      <c r="AA43" s="12"/>
      <c r="AB43" s="15"/>
      <c r="AC43" s="12"/>
      <c r="AD43" s="12"/>
    </row>
    <row r="44" spans="1:30" x14ac:dyDescent="0.3">
      <c r="A44" s="12"/>
      <c r="B44" s="12"/>
      <c r="C44" s="12"/>
      <c r="D44" s="13" t="e">
        <f>VLOOKUP(#REF!,Medidas!$B$2:$J$83,7,FALSE)</f>
        <v>#REF!</v>
      </c>
      <c r="E44" s="12"/>
      <c r="F44" s="14" t="e">
        <f>VLOOKUP(E44,Medidas!$B$2:$J$83,2,FALSE)</f>
        <v>#N/A</v>
      </c>
      <c r="G44" s="12" t="e">
        <f>VLOOKUP(E44,Medidas!$B$2:$J$83,3,FALSE)</f>
        <v>#N/A</v>
      </c>
      <c r="H44" s="13" t="e">
        <f>VLOOKUP(E44,Medidas!$B$2:$J$83,4,FALSE)</f>
        <v>#N/A</v>
      </c>
      <c r="I44" s="12" t="e">
        <f>VLOOKUP(E44,Medidas!$B$2:$J$83,5,FALSE)</f>
        <v>#N/A</v>
      </c>
      <c r="J44" s="12" t="e">
        <f>VLOOKUP(E44,Medidas!$B$2:$J$83,6,FALSE)</f>
        <v>#N/A</v>
      </c>
      <c r="K44" s="13" t="e">
        <f>VLOOKUP(E44,Medidas!$B$2:$J$83,7,FALSE)</f>
        <v>#N/A</v>
      </c>
      <c r="L44" s="12"/>
      <c r="M44" s="12"/>
      <c r="N44" s="12"/>
      <c r="O44" s="12"/>
      <c r="P44" s="15"/>
      <c r="Q44" s="12"/>
      <c r="R44" s="12"/>
      <c r="S44" s="12"/>
      <c r="T44" s="15"/>
      <c r="U44" s="12"/>
      <c r="V44" s="12"/>
      <c r="W44" s="12"/>
      <c r="X44" s="15"/>
      <c r="Y44" s="12"/>
      <c r="Z44" s="12"/>
      <c r="AA44" s="12"/>
      <c r="AB44" s="15"/>
      <c r="AC44" s="12"/>
      <c r="AD44" s="12"/>
    </row>
    <row r="45" spans="1:30" x14ac:dyDescent="0.3">
      <c r="A45" s="12"/>
      <c r="B45" s="12"/>
      <c r="C45" s="12"/>
      <c r="D45" s="13" t="e">
        <f>VLOOKUP(#REF!,Medidas!$B$2:$J$83,7,FALSE)</f>
        <v>#REF!</v>
      </c>
      <c r="E45" s="12"/>
      <c r="F45" s="14" t="e">
        <f>VLOOKUP(E45,Medidas!$B$2:$J$83,2,FALSE)</f>
        <v>#N/A</v>
      </c>
      <c r="G45" s="12" t="e">
        <f>VLOOKUP(E45,Medidas!$B$2:$J$83,3,FALSE)</f>
        <v>#N/A</v>
      </c>
      <c r="H45" s="13" t="e">
        <f>VLOOKUP(E45,Medidas!$B$2:$J$83,4,FALSE)</f>
        <v>#N/A</v>
      </c>
      <c r="I45" s="12" t="e">
        <f>VLOOKUP(E45,Medidas!$B$2:$J$83,5,FALSE)</f>
        <v>#N/A</v>
      </c>
      <c r="J45" s="12" t="e">
        <f>VLOOKUP(E45,Medidas!$B$2:$J$83,6,FALSE)</f>
        <v>#N/A</v>
      </c>
      <c r="K45" s="13" t="e">
        <f>VLOOKUP(E45,Medidas!$B$2:$J$83,7,FALSE)</f>
        <v>#N/A</v>
      </c>
      <c r="L45" s="12"/>
      <c r="M45" s="12"/>
      <c r="N45" s="12"/>
      <c r="O45" s="12"/>
      <c r="P45" s="15"/>
      <c r="Q45" s="12"/>
      <c r="R45" s="12"/>
      <c r="S45" s="12"/>
      <c r="T45" s="15"/>
      <c r="U45" s="12"/>
      <c r="V45" s="12"/>
      <c r="W45" s="12"/>
      <c r="X45" s="15"/>
      <c r="Y45" s="12"/>
      <c r="Z45" s="12"/>
      <c r="AA45" s="12"/>
      <c r="AB45" s="15"/>
      <c r="AC45" s="12"/>
      <c r="AD45" s="12"/>
    </row>
    <row r="46" spans="1:30" x14ac:dyDescent="0.3">
      <c r="A46" s="12"/>
      <c r="B46" s="12"/>
      <c r="C46" s="12"/>
      <c r="D46" s="13" t="e">
        <f>VLOOKUP(#REF!,Medidas!$B$2:$J$83,7,FALSE)</f>
        <v>#REF!</v>
      </c>
      <c r="E46" s="12"/>
      <c r="F46" s="14" t="e">
        <f>VLOOKUP(E46,Medidas!$B$2:$J$83,2,FALSE)</f>
        <v>#N/A</v>
      </c>
      <c r="G46" s="12" t="e">
        <f>VLOOKUP(E46,Medidas!$B$2:$J$83,3,FALSE)</f>
        <v>#N/A</v>
      </c>
      <c r="H46" s="13" t="e">
        <f>VLOOKUP(E46,Medidas!$B$2:$J$83,4,FALSE)</f>
        <v>#N/A</v>
      </c>
      <c r="I46" s="12" t="e">
        <f>VLOOKUP(E46,Medidas!$B$2:$J$83,5,FALSE)</f>
        <v>#N/A</v>
      </c>
      <c r="J46" s="12" t="e">
        <f>VLOOKUP(E46,Medidas!$B$2:$J$83,6,FALSE)</f>
        <v>#N/A</v>
      </c>
      <c r="K46" s="13" t="e">
        <f>VLOOKUP(E46,Medidas!$B$2:$J$83,7,FALSE)</f>
        <v>#N/A</v>
      </c>
      <c r="L46" s="12"/>
      <c r="M46" s="12"/>
      <c r="N46" s="12"/>
      <c r="O46" s="12"/>
      <c r="P46" s="15"/>
      <c r="Q46" s="12"/>
      <c r="R46" s="12"/>
      <c r="S46" s="12"/>
      <c r="T46" s="15"/>
      <c r="U46" s="12"/>
      <c r="V46" s="12"/>
      <c r="W46" s="12"/>
      <c r="X46" s="15"/>
      <c r="Y46" s="12"/>
      <c r="Z46" s="12"/>
      <c r="AA46" s="12"/>
      <c r="AB46" s="15"/>
      <c r="AC46" s="12"/>
      <c r="AD46" s="12"/>
    </row>
    <row r="47" spans="1:30" x14ac:dyDescent="0.3">
      <c r="A47" s="12"/>
      <c r="B47" s="12"/>
      <c r="C47" s="12"/>
      <c r="D47" s="13" t="e">
        <f>VLOOKUP(#REF!,Medidas!$B$2:$J$83,7,FALSE)</f>
        <v>#REF!</v>
      </c>
      <c r="E47" s="12"/>
      <c r="F47" s="14" t="e">
        <f>VLOOKUP(E47,Medidas!$B$2:$J$83,2,FALSE)</f>
        <v>#N/A</v>
      </c>
      <c r="G47" s="12" t="e">
        <f>VLOOKUP(E47,Medidas!$B$2:$J$83,3,FALSE)</f>
        <v>#N/A</v>
      </c>
      <c r="H47" s="13" t="e">
        <f>VLOOKUP(E47,Medidas!$B$2:$J$83,4,FALSE)</f>
        <v>#N/A</v>
      </c>
      <c r="I47" s="12" t="e">
        <f>VLOOKUP(E47,Medidas!$B$2:$J$83,5,FALSE)</f>
        <v>#N/A</v>
      </c>
      <c r="J47" s="12" t="e">
        <f>VLOOKUP(E47,Medidas!$B$2:$J$83,6,FALSE)</f>
        <v>#N/A</v>
      </c>
      <c r="K47" s="13" t="e">
        <f>VLOOKUP(E47,Medidas!$B$2:$J$83,7,FALSE)</f>
        <v>#N/A</v>
      </c>
      <c r="L47" s="12"/>
      <c r="M47" s="12"/>
      <c r="N47" s="12"/>
      <c r="O47" s="12"/>
      <c r="P47" s="15"/>
      <c r="Q47" s="12"/>
      <c r="R47" s="12"/>
      <c r="S47" s="12"/>
      <c r="T47" s="15"/>
      <c r="U47" s="12"/>
      <c r="V47" s="12"/>
      <c r="W47" s="12"/>
      <c r="X47" s="15"/>
      <c r="Y47" s="12"/>
      <c r="Z47" s="12"/>
      <c r="AA47" s="12"/>
      <c r="AB47" s="15"/>
      <c r="AC47" s="12"/>
      <c r="AD47" s="12"/>
    </row>
    <row r="48" spans="1:30" x14ac:dyDescent="0.3">
      <c r="A48" s="12"/>
      <c r="B48" s="12"/>
      <c r="C48" s="12"/>
      <c r="D48" s="13" t="e">
        <f>VLOOKUP(#REF!,Medidas!$B$2:$J$83,7,FALSE)</f>
        <v>#REF!</v>
      </c>
      <c r="E48" s="12"/>
      <c r="F48" s="14" t="e">
        <f>VLOOKUP(E48,Medidas!$B$2:$J$83,2,FALSE)</f>
        <v>#N/A</v>
      </c>
      <c r="G48" s="12" t="e">
        <f>VLOOKUP(E48,Medidas!$B$2:$J$83,3,FALSE)</f>
        <v>#N/A</v>
      </c>
      <c r="H48" s="13" t="e">
        <f>VLOOKUP(E48,Medidas!$B$2:$J$83,4,FALSE)</f>
        <v>#N/A</v>
      </c>
      <c r="I48" s="12" t="e">
        <f>VLOOKUP(E48,Medidas!$B$2:$J$83,5,FALSE)</f>
        <v>#N/A</v>
      </c>
      <c r="J48" s="12" t="e">
        <f>VLOOKUP(E48,Medidas!$B$2:$J$83,6,FALSE)</f>
        <v>#N/A</v>
      </c>
      <c r="K48" s="13" t="e">
        <f>VLOOKUP(E48,Medidas!$B$2:$J$83,7,FALSE)</f>
        <v>#N/A</v>
      </c>
      <c r="L48" s="12"/>
      <c r="M48" s="12"/>
      <c r="N48" s="12"/>
      <c r="O48" s="12"/>
      <c r="P48" s="15"/>
      <c r="Q48" s="12"/>
      <c r="R48" s="12"/>
      <c r="S48" s="12"/>
      <c r="T48" s="15"/>
      <c r="U48" s="12"/>
      <c r="V48" s="12"/>
      <c r="W48" s="12"/>
      <c r="X48" s="15"/>
      <c r="Y48" s="12"/>
      <c r="Z48" s="12"/>
      <c r="AA48" s="12"/>
      <c r="AB48" s="15"/>
      <c r="AC48" s="12"/>
      <c r="AD48" s="12"/>
    </row>
    <row r="49" spans="1:30" x14ac:dyDescent="0.3">
      <c r="A49" s="12"/>
      <c r="B49" s="12"/>
      <c r="C49" s="12"/>
      <c r="D49" s="13" t="e">
        <f>VLOOKUP(#REF!,Medidas!$B$2:$J$83,7,FALSE)</f>
        <v>#REF!</v>
      </c>
      <c r="E49" s="12"/>
      <c r="F49" s="14" t="e">
        <f>VLOOKUP(E49,Medidas!$B$2:$J$83,2,FALSE)</f>
        <v>#N/A</v>
      </c>
      <c r="G49" s="12" t="e">
        <f>VLOOKUP(E49,Medidas!$B$2:$J$83,3,FALSE)</f>
        <v>#N/A</v>
      </c>
      <c r="H49" s="13" t="e">
        <f>VLOOKUP(E49,Medidas!$B$2:$J$83,4,FALSE)</f>
        <v>#N/A</v>
      </c>
      <c r="I49" s="12" t="e">
        <f>VLOOKUP(E49,Medidas!$B$2:$J$83,5,FALSE)</f>
        <v>#N/A</v>
      </c>
      <c r="J49" s="12" t="e">
        <f>VLOOKUP(E49,Medidas!$B$2:$J$83,6,FALSE)</f>
        <v>#N/A</v>
      </c>
      <c r="K49" s="13" t="e">
        <f>VLOOKUP(E49,Medidas!$B$2:$J$83,7,FALSE)</f>
        <v>#N/A</v>
      </c>
      <c r="L49" s="12"/>
      <c r="M49" s="12"/>
      <c r="N49" s="12"/>
      <c r="O49" s="12"/>
      <c r="P49" s="15"/>
      <c r="Q49" s="12"/>
      <c r="R49" s="12"/>
      <c r="S49" s="12"/>
      <c r="T49" s="15"/>
      <c r="U49" s="12"/>
      <c r="V49" s="12"/>
      <c r="W49" s="12"/>
      <c r="X49" s="15"/>
      <c r="Y49" s="12"/>
      <c r="Z49" s="12"/>
      <c r="AA49" s="12"/>
      <c r="AB49" s="15"/>
      <c r="AC49" s="12"/>
      <c r="AD49" s="12"/>
    </row>
    <row r="50" spans="1:30" x14ac:dyDescent="0.3">
      <c r="A50" s="12"/>
      <c r="B50" s="12"/>
      <c r="C50" s="12"/>
      <c r="D50" s="13" t="e">
        <f>VLOOKUP(#REF!,Medidas!$B$2:$J$83,7,FALSE)</f>
        <v>#REF!</v>
      </c>
      <c r="E50" s="12"/>
      <c r="F50" s="14" t="e">
        <f>VLOOKUP(E50,Medidas!$B$2:$J$83,2,FALSE)</f>
        <v>#N/A</v>
      </c>
      <c r="G50" s="12" t="e">
        <f>VLOOKUP(E50,Medidas!$B$2:$J$83,3,FALSE)</f>
        <v>#N/A</v>
      </c>
      <c r="H50" s="13" t="e">
        <f>VLOOKUP(E50,Medidas!$B$2:$J$83,4,FALSE)</f>
        <v>#N/A</v>
      </c>
      <c r="I50" s="12" t="e">
        <f>VLOOKUP(E50,Medidas!$B$2:$J$83,5,FALSE)</f>
        <v>#N/A</v>
      </c>
      <c r="J50" s="12" t="e">
        <f>VLOOKUP(E50,Medidas!$B$2:$J$83,6,FALSE)</f>
        <v>#N/A</v>
      </c>
      <c r="K50" s="13" t="e">
        <f>VLOOKUP(E50,Medidas!$B$2:$J$83,7,FALSE)</f>
        <v>#N/A</v>
      </c>
      <c r="L50" s="12"/>
      <c r="M50" s="12"/>
      <c r="N50" s="12"/>
      <c r="O50" s="12"/>
      <c r="P50" s="15"/>
      <c r="Q50" s="12"/>
      <c r="R50" s="12"/>
      <c r="S50" s="12"/>
      <c r="T50" s="15"/>
      <c r="U50" s="12"/>
      <c r="V50" s="12"/>
      <c r="W50" s="12"/>
      <c r="X50" s="15"/>
      <c r="Y50" s="12"/>
      <c r="Z50" s="12"/>
      <c r="AA50" s="12"/>
      <c r="AB50" s="15"/>
      <c r="AC50" s="12"/>
      <c r="AD50" s="12"/>
    </row>
    <row r="51" spans="1:30" x14ac:dyDescent="0.3">
      <c r="A51" s="12"/>
      <c r="B51" s="12"/>
      <c r="C51" s="12"/>
      <c r="D51" s="13" t="e">
        <f>VLOOKUP(#REF!,Medidas!$B$2:$J$83,7,FALSE)</f>
        <v>#REF!</v>
      </c>
      <c r="E51" s="12"/>
      <c r="F51" s="14" t="e">
        <f>VLOOKUP(E51,Medidas!$B$2:$J$83,2,FALSE)</f>
        <v>#N/A</v>
      </c>
      <c r="G51" s="12" t="e">
        <f>VLOOKUP(E51,Medidas!$B$2:$J$83,3,FALSE)</f>
        <v>#N/A</v>
      </c>
      <c r="H51" s="13" t="e">
        <f>VLOOKUP(E51,Medidas!$B$2:$J$83,4,FALSE)</f>
        <v>#N/A</v>
      </c>
      <c r="I51" s="12" t="e">
        <f>VLOOKUP(E51,Medidas!$B$2:$J$83,5,FALSE)</f>
        <v>#N/A</v>
      </c>
      <c r="J51" s="12" t="e">
        <f>VLOOKUP(E51,Medidas!$B$2:$J$83,6,FALSE)</f>
        <v>#N/A</v>
      </c>
      <c r="K51" s="13" t="e">
        <f>VLOOKUP(E51,Medidas!$B$2:$J$83,7,FALSE)</f>
        <v>#N/A</v>
      </c>
      <c r="L51" s="12"/>
      <c r="M51" s="12"/>
      <c r="N51" s="12"/>
      <c r="O51" s="12"/>
      <c r="P51" s="15"/>
      <c r="Q51" s="12"/>
      <c r="R51" s="12"/>
      <c r="S51" s="12"/>
      <c r="T51" s="15"/>
      <c r="U51" s="12"/>
      <c r="V51" s="12"/>
      <c r="W51" s="12"/>
      <c r="X51" s="15"/>
      <c r="Y51" s="12"/>
      <c r="Z51" s="12"/>
      <c r="AA51" s="12"/>
      <c r="AB51" s="15"/>
      <c r="AC51" s="12"/>
      <c r="AD51" s="12"/>
    </row>
    <row r="52" spans="1:30" x14ac:dyDescent="0.3">
      <c r="A52" s="12"/>
      <c r="B52" s="12"/>
      <c r="C52" s="12"/>
      <c r="D52" s="13" t="e">
        <f>VLOOKUP(#REF!,Medidas!$B$2:$J$83,7,FALSE)</f>
        <v>#REF!</v>
      </c>
      <c r="E52" s="12"/>
      <c r="F52" s="14" t="e">
        <f>VLOOKUP(E52,Medidas!$B$2:$J$83,2,FALSE)</f>
        <v>#N/A</v>
      </c>
      <c r="G52" s="12" t="e">
        <f>VLOOKUP(E52,Medidas!$B$2:$J$83,3,FALSE)</f>
        <v>#N/A</v>
      </c>
      <c r="H52" s="13" t="e">
        <f>VLOOKUP(E52,Medidas!$B$2:$J$83,4,FALSE)</f>
        <v>#N/A</v>
      </c>
      <c r="I52" s="12" t="e">
        <f>VLOOKUP(E52,Medidas!$B$2:$J$83,5,FALSE)</f>
        <v>#N/A</v>
      </c>
      <c r="J52" s="12" t="e">
        <f>VLOOKUP(E52,Medidas!$B$2:$J$83,6,FALSE)</f>
        <v>#N/A</v>
      </c>
      <c r="K52" s="13" t="e">
        <f>VLOOKUP(E52,Medidas!$B$2:$J$83,7,FALSE)</f>
        <v>#N/A</v>
      </c>
      <c r="L52" s="12"/>
      <c r="M52" s="12"/>
      <c r="N52" s="12"/>
      <c r="O52" s="12"/>
      <c r="P52" s="15"/>
      <c r="Q52" s="12"/>
      <c r="R52" s="12"/>
      <c r="S52" s="12"/>
      <c r="T52" s="15"/>
      <c r="U52" s="12"/>
      <c r="V52" s="12"/>
      <c r="W52" s="12"/>
      <c r="X52" s="15"/>
      <c r="Y52" s="12"/>
      <c r="Z52" s="12"/>
      <c r="AA52" s="12"/>
      <c r="AB52" s="15"/>
      <c r="AC52" s="12"/>
      <c r="AD52" s="12"/>
    </row>
    <row r="53" spans="1:30" x14ac:dyDescent="0.3">
      <c r="A53" s="12"/>
      <c r="B53" s="12"/>
      <c r="C53" s="12"/>
      <c r="D53" s="13" t="e">
        <f>VLOOKUP(#REF!,Medidas!$B$2:$J$83,7,FALSE)</f>
        <v>#REF!</v>
      </c>
      <c r="E53" s="12"/>
      <c r="F53" s="14" t="e">
        <f>VLOOKUP(E53,Medidas!$B$2:$J$83,2,FALSE)</f>
        <v>#N/A</v>
      </c>
      <c r="G53" s="12" t="e">
        <f>VLOOKUP(E53,Medidas!$B$2:$J$83,3,FALSE)</f>
        <v>#N/A</v>
      </c>
      <c r="H53" s="13" t="e">
        <f>VLOOKUP(E53,Medidas!$B$2:$J$83,4,FALSE)</f>
        <v>#N/A</v>
      </c>
      <c r="I53" s="12" t="e">
        <f>VLOOKUP(E53,Medidas!$B$2:$J$83,5,FALSE)</f>
        <v>#N/A</v>
      </c>
      <c r="J53" s="12" t="e">
        <f>VLOOKUP(E53,Medidas!$B$2:$J$83,6,FALSE)</f>
        <v>#N/A</v>
      </c>
      <c r="K53" s="13" t="e">
        <f>VLOOKUP(E53,Medidas!$B$2:$J$83,7,FALSE)</f>
        <v>#N/A</v>
      </c>
      <c r="L53" s="12"/>
      <c r="M53" s="12"/>
      <c r="N53" s="12"/>
      <c r="O53" s="12"/>
      <c r="P53" s="15"/>
      <c r="Q53" s="12"/>
      <c r="R53" s="12"/>
      <c r="S53" s="12"/>
      <c r="T53" s="15"/>
      <c r="U53" s="12"/>
      <c r="V53" s="12"/>
      <c r="W53" s="12"/>
      <c r="X53" s="15"/>
      <c r="Y53" s="12"/>
      <c r="Z53" s="12"/>
      <c r="AA53" s="12"/>
      <c r="AB53" s="15"/>
      <c r="AC53" s="12"/>
      <c r="AD53" s="12"/>
    </row>
    <row r="54" spans="1:30" x14ac:dyDescent="0.3">
      <c r="A54" s="12"/>
      <c r="B54" s="12"/>
      <c r="C54" s="12"/>
      <c r="D54" s="13" t="e">
        <f>VLOOKUP(#REF!,Medidas!$B$2:$J$83,7,FALSE)</f>
        <v>#REF!</v>
      </c>
      <c r="E54" s="12"/>
      <c r="F54" s="14" t="e">
        <f>VLOOKUP(E54,Medidas!$B$2:$J$83,2,FALSE)</f>
        <v>#N/A</v>
      </c>
      <c r="G54" s="12" t="e">
        <f>VLOOKUP(E54,Medidas!$B$2:$J$83,3,FALSE)</f>
        <v>#N/A</v>
      </c>
      <c r="H54" s="13" t="e">
        <f>VLOOKUP(E54,Medidas!$B$2:$J$83,4,FALSE)</f>
        <v>#N/A</v>
      </c>
      <c r="I54" s="12" t="e">
        <f>VLOOKUP(E54,Medidas!$B$2:$J$83,5,FALSE)</f>
        <v>#N/A</v>
      </c>
      <c r="J54" s="12" t="e">
        <f>VLOOKUP(E54,Medidas!$B$2:$J$83,6,FALSE)</f>
        <v>#N/A</v>
      </c>
      <c r="K54" s="13" t="e">
        <f>VLOOKUP(E54,Medidas!$B$2:$J$83,7,FALSE)</f>
        <v>#N/A</v>
      </c>
      <c r="L54" s="12"/>
      <c r="M54" s="12"/>
      <c r="N54" s="12"/>
      <c r="O54" s="12"/>
      <c r="P54" s="15"/>
      <c r="Q54" s="12"/>
      <c r="R54" s="12"/>
      <c r="S54" s="12"/>
      <c r="T54" s="15"/>
      <c r="U54" s="12"/>
      <c r="V54" s="12"/>
      <c r="W54" s="12"/>
      <c r="X54" s="15"/>
      <c r="Y54" s="12"/>
      <c r="Z54" s="12"/>
      <c r="AA54" s="12"/>
      <c r="AB54" s="15"/>
      <c r="AC54" s="12"/>
      <c r="AD54" s="12"/>
    </row>
    <row r="55" spans="1:30" x14ac:dyDescent="0.3">
      <c r="A55" s="12"/>
      <c r="B55" s="12"/>
      <c r="C55" s="12"/>
      <c r="D55" s="13" t="e">
        <f>VLOOKUP(#REF!,Medidas!$B$2:$J$83,7,FALSE)</f>
        <v>#REF!</v>
      </c>
      <c r="E55" s="12"/>
      <c r="F55" s="14" t="e">
        <f>VLOOKUP(E55,Medidas!$B$2:$J$83,2,FALSE)</f>
        <v>#N/A</v>
      </c>
      <c r="G55" s="12" t="e">
        <f>VLOOKUP(E55,Medidas!$B$2:$J$83,3,FALSE)</f>
        <v>#N/A</v>
      </c>
      <c r="H55" s="13" t="e">
        <f>VLOOKUP(E55,Medidas!$B$2:$J$83,4,FALSE)</f>
        <v>#N/A</v>
      </c>
      <c r="I55" s="12" t="e">
        <f>VLOOKUP(E55,Medidas!$B$2:$J$83,5,FALSE)</f>
        <v>#N/A</v>
      </c>
      <c r="J55" s="12" t="e">
        <f>VLOOKUP(E55,Medidas!$B$2:$J$83,6,FALSE)</f>
        <v>#N/A</v>
      </c>
      <c r="K55" s="13" t="e">
        <f>VLOOKUP(E55,Medidas!$B$2:$J$83,7,FALSE)</f>
        <v>#N/A</v>
      </c>
      <c r="L55" s="12"/>
      <c r="M55" s="12"/>
      <c r="N55" s="12"/>
      <c r="O55" s="12"/>
      <c r="P55" s="15"/>
      <c r="Q55" s="12"/>
      <c r="R55" s="12"/>
      <c r="S55" s="12"/>
      <c r="T55" s="15"/>
      <c r="U55" s="12"/>
      <c r="V55" s="12"/>
      <c r="W55" s="12"/>
      <c r="X55" s="15"/>
      <c r="Y55" s="12"/>
      <c r="Z55" s="12"/>
      <c r="AA55" s="12"/>
      <c r="AB55" s="15"/>
      <c r="AC55" s="12"/>
      <c r="AD55" s="12"/>
    </row>
    <row r="56" spans="1:30" x14ac:dyDescent="0.3">
      <c r="A56" s="12"/>
      <c r="B56" s="12"/>
      <c r="C56" s="12"/>
      <c r="D56" s="13" t="e">
        <f>VLOOKUP(#REF!,Medidas!$B$2:$J$83,7,FALSE)</f>
        <v>#REF!</v>
      </c>
      <c r="E56" s="12"/>
      <c r="F56" s="14" t="e">
        <f>VLOOKUP(E56,Medidas!$B$2:$J$83,2,FALSE)</f>
        <v>#N/A</v>
      </c>
      <c r="G56" s="12" t="e">
        <f>VLOOKUP(E56,Medidas!$B$2:$J$83,3,FALSE)</f>
        <v>#N/A</v>
      </c>
      <c r="H56" s="13" t="e">
        <f>VLOOKUP(E56,Medidas!$B$2:$J$83,4,FALSE)</f>
        <v>#N/A</v>
      </c>
      <c r="I56" s="12" t="e">
        <f>VLOOKUP(E56,Medidas!$B$2:$J$83,5,FALSE)</f>
        <v>#N/A</v>
      </c>
      <c r="J56" s="12" t="e">
        <f>VLOOKUP(E56,Medidas!$B$2:$J$83,6,FALSE)</f>
        <v>#N/A</v>
      </c>
      <c r="K56" s="13" t="e">
        <f>VLOOKUP(E56,Medidas!$B$2:$J$83,7,FALSE)</f>
        <v>#N/A</v>
      </c>
      <c r="L56" s="12"/>
      <c r="M56" s="12"/>
      <c r="N56" s="12"/>
      <c r="O56" s="12"/>
      <c r="P56" s="15"/>
      <c r="Q56" s="12"/>
      <c r="R56" s="12"/>
      <c r="S56" s="12"/>
      <c r="T56" s="15"/>
      <c r="U56" s="12"/>
      <c r="V56" s="12"/>
      <c r="W56" s="12"/>
      <c r="X56" s="15"/>
      <c r="Y56" s="12"/>
      <c r="Z56" s="12"/>
      <c r="AA56" s="12"/>
      <c r="AB56" s="15"/>
      <c r="AC56" s="12"/>
      <c r="AD56" s="12"/>
    </row>
    <row r="57" spans="1:30" x14ac:dyDescent="0.3">
      <c r="A57" s="12"/>
      <c r="B57" s="12"/>
      <c r="C57" s="12"/>
      <c r="D57" s="13" t="e">
        <f>VLOOKUP(#REF!,Medidas!$B$2:$J$83,7,FALSE)</f>
        <v>#REF!</v>
      </c>
      <c r="E57" s="12"/>
      <c r="F57" s="14" t="e">
        <f>VLOOKUP(E57,Medidas!$B$2:$J$83,2,FALSE)</f>
        <v>#N/A</v>
      </c>
      <c r="G57" s="12" t="e">
        <f>VLOOKUP(E57,Medidas!$B$2:$J$83,3,FALSE)</f>
        <v>#N/A</v>
      </c>
      <c r="H57" s="13" t="e">
        <f>VLOOKUP(E57,Medidas!$B$2:$J$83,4,FALSE)</f>
        <v>#N/A</v>
      </c>
      <c r="I57" s="12" t="e">
        <f>VLOOKUP(E57,Medidas!$B$2:$J$83,5,FALSE)</f>
        <v>#N/A</v>
      </c>
      <c r="J57" s="12" t="e">
        <f>VLOOKUP(E57,Medidas!$B$2:$J$83,6,FALSE)</f>
        <v>#N/A</v>
      </c>
      <c r="K57" s="13" t="e">
        <f>VLOOKUP(E57,Medidas!$B$2:$J$83,7,FALSE)</f>
        <v>#N/A</v>
      </c>
      <c r="L57" s="12"/>
      <c r="M57" s="12"/>
      <c r="N57" s="12"/>
      <c r="O57" s="12"/>
      <c r="P57" s="15"/>
      <c r="Q57" s="12"/>
      <c r="R57" s="12"/>
      <c r="S57" s="12"/>
      <c r="T57" s="15"/>
      <c r="U57" s="12"/>
      <c r="V57" s="12"/>
      <c r="W57" s="12"/>
      <c r="X57" s="15"/>
      <c r="Y57" s="12"/>
      <c r="Z57" s="12"/>
      <c r="AA57" s="12"/>
      <c r="AB57" s="15"/>
      <c r="AC57" s="12"/>
      <c r="AD57" s="12"/>
    </row>
    <row r="58" spans="1:30" x14ac:dyDescent="0.3">
      <c r="A58" s="12"/>
      <c r="B58" s="12"/>
      <c r="C58" s="12"/>
      <c r="D58" s="13" t="e">
        <f>VLOOKUP(#REF!,Medidas!$B$2:$J$83,7,FALSE)</f>
        <v>#REF!</v>
      </c>
      <c r="E58" s="12"/>
      <c r="F58" s="14" t="e">
        <f>VLOOKUP(E58,Medidas!$B$2:$J$83,2,FALSE)</f>
        <v>#N/A</v>
      </c>
      <c r="G58" s="12" t="e">
        <f>VLOOKUP(E58,Medidas!$B$2:$J$83,3,FALSE)</f>
        <v>#N/A</v>
      </c>
      <c r="H58" s="13" t="e">
        <f>VLOOKUP(E58,Medidas!$B$2:$J$83,4,FALSE)</f>
        <v>#N/A</v>
      </c>
      <c r="I58" s="12" t="e">
        <f>VLOOKUP(E58,Medidas!$B$2:$J$83,5,FALSE)</f>
        <v>#N/A</v>
      </c>
      <c r="J58" s="12" t="e">
        <f>VLOOKUP(E58,Medidas!$B$2:$J$83,6,FALSE)</f>
        <v>#N/A</v>
      </c>
      <c r="K58" s="13" t="e">
        <f>VLOOKUP(E58,Medidas!$B$2:$J$83,7,FALSE)</f>
        <v>#N/A</v>
      </c>
      <c r="L58" s="12"/>
      <c r="M58" s="12"/>
      <c r="N58" s="12"/>
      <c r="O58" s="12"/>
      <c r="P58" s="15"/>
      <c r="Q58" s="12"/>
      <c r="R58" s="12"/>
      <c r="S58" s="12"/>
      <c r="T58" s="15"/>
      <c r="U58" s="12"/>
      <c r="V58" s="12"/>
      <c r="W58" s="12"/>
      <c r="X58" s="15"/>
      <c r="Y58" s="12"/>
      <c r="Z58" s="12"/>
      <c r="AA58" s="12"/>
      <c r="AB58" s="15"/>
      <c r="AC58" s="12"/>
      <c r="AD58" s="12"/>
    </row>
    <row r="59" spans="1:30" x14ac:dyDescent="0.3">
      <c r="A59" s="12"/>
      <c r="B59" s="12"/>
      <c r="C59" s="12"/>
      <c r="D59" s="13" t="e">
        <f>VLOOKUP(#REF!,Medidas!$B$2:$J$83,7,FALSE)</f>
        <v>#REF!</v>
      </c>
      <c r="E59" s="12"/>
      <c r="F59" s="14" t="e">
        <f>VLOOKUP(E59,Medidas!$B$2:$J$83,2,FALSE)</f>
        <v>#N/A</v>
      </c>
      <c r="G59" s="12" t="e">
        <f>VLOOKUP(E59,Medidas!$B$2:$J$83,3,FALSE)</f>
        <v>#N/A</v>
      </c>
      <c r="H59" s="13" t="e">
        <f>VLOOKUP(E59,Medidas!$B$2:$J$83,4,FALSE)</f>
        <v>#N/A</v>
      </c>
      <c r="I59" s="12" t="e">
        <f>VLOOKUP(E59,Medidas!$B$2:$J$83,5,FALSE)</f>
        <v>#N/A</v>
      </c>
      <c r="J59" s="12" t="e">
        <f>VLOOKUP(E59,Medidas!$B$2:$J$83,6,FALSE)</f>
        <v>#N/A</v>
      </c>
      <c r="K59" s="13" t="e">
        <f>VLOOKUP(E59,Medidas!$B$2:$J$83,7,FALSE)</f>
        <v>#N/A</v>
      </c>
      <c r="L59" s="12"/>
      <c r="M59" s="12"/>
      <c r="N59" s="12"/>
      <c r="O59" s="12"/>
      <c r="P59" s="15"/>
      <c r="Q59" s="12"/>
      <c r="R59" s="12"/>
      <c r="S59" s="12"/>
      <c r="T59" s="15"/>
      <c r="U59" s="12"/>
      <c r="V59" s="12"/>
      <c r="W59" s="12"/>
      <c r="X59" s="15"/>
      <c r="Y59" s="12"/>
      <c r="Z59" s="12"/>
      <c r="AA59" s="12"/>
      <c r="AB59" s="15"/>
      <c r="AC59" s="12"/>
      <c r="AD59" s="12"/>
    </row>
    <row r="60" spans="1:30" x14ac:dyDescent="0.3">
      <c r="A60" s="12"/>
      <c r="B60" s="12"/>
      <c r="C60" s="12"/>
      <c r="D60" s="13" t="e">
        <f>VLOOKUP(#REF!,Medidas!$B$2:$J$83,7,FALSE)</f>
        <v>#REF!</v>
      </c>
      <c r="E60" s="12"/>
      <c r="F60" s="14" t="e">
        <f>VLOOKUP(E60,Medidas!$B$2:$J$83,2,FALSE)</f>
        <v>#N/A</v>
      </c>
      <c r="G60" s="12" t="e">
        <f>VLOOKUP(E60,Medidas!$B$2:$J$83,3,FALSE)</f>
        <v>#N/A</v>
      </c>
      <c r="H60" s="13" t="e">
        <f>VLOOKUP(E60,Medidas!$B$2:$J$83,4,FALSE)</f>
        <v>#N/A</v>
      </c>
      <c r="I60" s="12" t="e">
        <f>VLOOKUP(E60,Medidas!$B$2:$J$83,5,FALSE)</f>
        <v>#N/A</v>
      </c>
      <c r="J60" s="12" t="e">
        <f>VLOOKUP(E60,Medidas!$B$2:$J$83,6,FALSE)</f>
        <v>#N/A</v>
      </c>
      <c r="K60" s="13" t="e">
        <f>VLOOKUP(E60,Medidas!$B$2:$J$83,7,FALSE)</f>
        <v>#N/A</v>
      </c>
      <c r="L60" s="12"/>
      <c r="M60" s="12"/>
      <c r="N60" s="12"/>
      <c r="O60" s="12"/>
      <c r="P60" s="15"/>
      <c r="Q60" s="12"/>
      <c r="R60" s="12"/>
      <c r="S60" s="12"/>
      <c r="T60" s="15"/>
      <c r="U60" s="12"/>
      <c r="V60" s="12"/>
      <c r="W60" s="12"/>
      <c r="X60" s="15"/>
      <c r="Y60" s="12"/>
      <c r="Z60" s="12"/>
      <c r="AA60" s="12"/>
      <c r="AB60" s="15"/>
      <c r="AC60" s="12"/>
      <c r="AD60" s="12"/>
    </row>
    <row r="61" spans="1:30" x14ac:dyDescent="0.3">
      <c r="A61" s="12"/>
      <c r="B61" s="12"/>
      <c r="C61" s="12"/>
      <c r="D61" s="13" t="e">
        <f>VLOOKUP(#REF!,Medidas!$B$2:$J$83,7,FALSE)</f>
        <v>#REF!</v>
      </c>
      <c r="E61" s="12"/>
      <c r="F61" s="14" t="e">
        <f>VLOOKUP(E61,Medidas!$B$2:$J$83,2,FALSE)</f>
        <v>#N/A</v>
      </c>
      <c r="G61" s="12" t="e">
        <f>VLOOKUP(E61,Medidas!$B$2:$J$83,3,FALSE)</f>
        <v>#N/A</v>
      </c>
      <c r="H61" s="13" t="e">
        <f>VLOOKUP(E61,Medidas!$B$2:$J$83,4,FALSE)</f>
        <v>#N/A</v>
      </c>
      <c r="I61" s="12" t="e">
        <f>VLOOKUP(E61,Medidas!$B$2:$J$83,5,FALSE)</f>
        <v>#N/A</v>
      </c>
      <c r="J61" s="12" t="e">
        <f>VLOOKUP(E61,Medidas!$B$2:$J$83,6,FALSE)</f>
        <v>#N/A</v>
      </c>
      <c r="K61" s="13" t="e">
        <f>VLOOKUP(E61,Medidas!$B$2:$J$83,7,FALSE)</f>
        <v>#N/A</v>
      </c>
      <c r="L61" s="12"/>
      <c r="M61" s="12"/>
      <c r="N61" s="12"/>
      <c r="O61" s="12"/>
      <c r="P61" s="15"/>
      <c r="Q61" s="12"/>
      <c r="R61" s="12"/>
      <c r="S61" s="12"/>
      <c r="T61" s="15"/>
      <c r="U61" s="12"/>
      <c r="V61" s="12"/>
      <c r="W61" s="12"/>
      <c r="X61" s="15"/>
      <c r="Y61" s="12"/>
      <c r="Z61" s="12"/>
      <c r="AA61" s="12"/>
      <c r="AB61" s="15"/>
      <c r="AC61" s="12"/>
      <c r="AD61" s="12"/>
    </row>
    <row r="62" spans="1:30" x14ac:dyDescent="0.3">
      <c r="A62" s="12"/>
      <c r="B62" s="12"/>
      <c r="C62" s="12"/>
      <c r="D62" s="13" t="e">
        <f>VLOOKUP(#REF!,Medidas!$B$2:$J$83,7,FALSE)</f>
        <v>#REF!</v>
      </c>
      <c r="E62" s="12"/>
      <c r="F62" s="14" t="e">
        <f>VLOOKUP(E62,Medidas!$B$2:$J$83,2,FALSE)</f>
        <v>#N/A</v>
      </c>
      <c r="G62" s="12" t="e">
        <f>VLOOKUP(E62,Medidas!$B$2:$J$83,3,FALSE)</f>
        <v>#N/A</v>
      </c>
      <c r="H62" s="13" t="e">
        <f>VLOOKUP(E62,Medidas!$B$2:$J$83,4,FALSE)</f>
        <v>#N/A</v>
      </c>
      <c r="I62" s="12" t="e">
        <f>VLOOKUP(E62,Medidas!$B$2:$J$83,5,FALSE)</f>
        <v>#N/A</v>
      </c>
      <c r="J62" s="12" t="e">
        <f>VLOOKUP(E62,Medidas!$B$2:$J$83,6,FALSE)</f>
        <v>#N/A</v>
      </c>
      <c r="K62" s="13" t="e">
        <f>VLOOKUP(E62,Medidas!$B$2:$J$83,7,FALSE)</f>
        <v>#N/A</v>
      </c>
      <c r="L62" s="12"/>
      <c r="M62" s="12"/>
      <c r="N62" s="12"/>
      <c r="O62" s="12"/>
      <c r="P62" s="15"/>
      <c r="Q62" s="12"/>
      <c r="R62" s="12"/>
      <c r="S62" s="12"/>
      <c r="T62" s="15"/>
      <c r="U62" s="12"/>
      <c r="V62" s="12"/>
      <c r="W62" s="12"/>
      <c r="X62" s="15"/>
      <c r="Y62" s="12"/>
      <c r="Z62" s="12"/>
      <c r="AA62" s="12"/>
      <c r="AB62" s="15"/>
      <c r="AC62" s="12"/>
      <c r="AD62" s="12"/>
    </row>
    <row r="63" spans="1:30" x14ac:dyDescent="0.3">
      <c r="A63" s="12"/>
      <c r="B63" s="12"/>
      <c r="C63" s="12"/>
      <c r="D63" s="13" t="e">
        <f>VLOOKUP(#REF!,Medidas!$B$2:$J$83,7,FALSE)</f>
        <v>#REF!</v>
      </c>
      <c r="E63" s="12"/>
      <c r="F63" s="14" t="e">
        <f>VLOOKUP(E63,Medidas!$B$2:$J$83,2,FALSE)</f>
        <v>#N/A</v>
      </c>
      <c r="G63" s="12" t="e">
        <f>VLOOKUP(E63,Medidas!$B$2:$J$83,3,FALSE)</f>
        <v>#N/A</v>
      </c>
      <c r="H63" s="13" t="e">
        <f>VLOOKUP(E63,Medidas!$B$2:$J$83,4,FALSE)</f>
        <v>#N/A</v>
      </c>
      <c r="I63" s="12" t="e">
        <f>VLOOKUP(E63,Medidas!$B$2:$J$83,5,FALSE)</f>
        <v>#N/A</v>
      </c>
      <c r="J63" s="12" t="e">
        <f>VLOOKUP(E63,Medidas!$B$2:$J$83,6,FALSE)</f>
        <v>#N/A</v>
      </c>
      <c r="K63" s="13" t="e">
        <f>VLOOKUP(E63,Medidas!$B$2:$J$83,7,FALSE)</f>
        <v>#N/A</v>
      </c>
      <c r="L63" s="12"/>
      <c r="M63" s="12"/>
      <c r="N63" s="12"/>
      <c r="O63" s="12"/>
      <c r="P63" s="15"/>
      <c r="Q63" s="12"/>
      <c r="R63" s="12"/>
      <c r="S63" s="12"/>
      <c r="T63" s="15"/>
      <c r="U63" s="12"/>
      <c r="V63" s="12"/>
      <c r="W63" s="12"/>
      <c r="X63" s="15"/>
      <c r="Y63" s="12"/>
      <c r="Z63" s="12"/>
      <c r="AA63" s="12"/>
      <c r="AB63" s="15"/>
      <c r="AC63" s="12"/>
      <c r="AD63" s="12"/>
    </row>
    <row r="64" spans="1:30" x14ac:dyDescent="0.3">
      <c r="A64" s="12"/>
      <c r="B64" s="12"/>
      <c r="C64" s="12"/>
      <c r="D64" s="13" t="e">
        <f>VLOOKUP(#REF!,Medidas!$B$2:$J$83,7,FALSE)</f>
        <v>#REF!</v>
      </c>
      <c r="E64" s="12"/>
      <c r="F64" s="14" t="e">
        <f>VLOOKUP(E64,Medidas!$B$2:$J$83,2,FALSE)</f>
        <v>#N/A</v>
      </c>
      <c r="G64" s="12" t="e">
        <f>VLOOKUP(E64,Medidas!$B$2:$J$83,3,FALSE)</f>
        <v>#N/A</v>
      </c>
      <c r="H64" s="13" t="e">
        <f>VLOOKUP(E64,Medidas!$B$2:$J$83,4,FALSE)</f>
        <v>#N/A</v>
      </c>
      <c r="I64" s="12" t="e">
        <f>VLOOKUP(E64,Medidas!$B$2:$J$83,5,FALSE)</f>
        <v>#N/A</v>
      </c>
      <c r="J64" s="12" t="e">
        <f>VLOOKUP(E64,Medidas!$B$2:$J$83,6,FALSE)</f>
        <v>#N/A</v>
      </c>
      <c r="K64" s="13" t="e">
        <f>VLOOKUP(E64,Medidas!$B$2:$J$83,7,FALSE)</f>
        <v>#N/A</v>
      </c>
      <c r="L64" s="12"/>
      <c r="M64" s="12"/>
      <c r="N64" s="12"/>
      <c r="O64" s="12"/>
      <c r="P64" s="15"/>
      <c r="Q64" s="12"/>
      <c r="R64" s="12"/>
      <c r="S64" s="12"/>
      <c r="T64" s="15"/>
      <c r="U64" s="12"/>
      <c r="V64" s="12"/>
      <c r="W64" s="12"/>
      <c r="X64" s="15"/>
      <c r="Y64" s="12"/>
      <c r="Z64" s="12"/>
      <c r="AA64" s="12"/>
      <c r="AB64" s="15"/>
      <c r="AC64" s="12"/>
      <c r="AD64" s="12"/>
    </row>
    <row r="65" spans="1:30" x14ac:dyDescent="0.3">
      <c r="A65" s="12"/>
      <c r="B65" s="12"/>
      <c r="C65" s="12"/>
      <c r="D65" s="13" t="e">
        <f>VLOOKUP(#REF!,Medidas!$B$2:$J$83,7,FALSE)</f>
        <v>#REF!</v>
      </c>
      <c r="E65" s="12"/>
      <c r="F65" s="14" t="e">
        <f>VLOOKUP(E65,Medidas!$B$2:$J$83,2,FALSE)</f>
        <v>#N/A</v>
      </c>
      <c r="G65" s="12" t="e">
        <f>VLOOKUP(E65,Medidas!$B$2:$J$83,3,FALSE)</f>
        <v>#N/A</v>
      </c>
      <c r="H65" s="13" t="e">
        <f>VLOOKUP(E65,Medidas!$B$2:$J$83,4,FALSE)</f>
        <v>#N/A</v>
      </c>
      <c r="I65" s="12" t="e">
        <f>VLOOKUP(E65,Medidas!$B$2:$J$83,5,FALSE)</f>
        <v>#N/A</v>
      </c>
      <c r="J65" s="12" t="e">
        <f>VLOOKUP(E65,Medidas!$B$2:$J$83,6,FALSE)</f>
        <v>#N/A</v>
      </c>
      <c r="K65" s="13" t="e">
        <f>VLOOKUP(E65,Medidas!$B$2:$J$83,7,FALSE)</f>
        <v>#N/A</v>
      </c>
      <c r="L65" s="12"/>
      <c r="M65" s="12"/>
      <c r="N65" s="12"/>
      <c r="O65" s="12"/>
      <c r="P65" s="15"/>
      <c r="Q65" s="12"/>
      <c r="R65" s="12"/>
      <c r="S65" s="12"/>
      <c r="T65" s="15"/>
      <c r="U65" s="12"/>
      <c r="V65" s="12"/>
      <c r="W65" s="12"/>
      <c r="X65" s="15"/>
      <c r="Y65" s="12"/>
      <c r="Z65" s="12"/>
      <c r="AA65" s="12"/>
      <c r="AB65" s="15"/>
      <c r="AC65" s="12"/>
      <c r="AD65" s="12"/>
    </row>
    <row r="66" spans="1:30" x14ac:dyDescent="0.3">
      <c r="A66" s="12"/>
      <c r="B66" s="12"/>
      <c r="C66" s="12"/>
      <c r="D66" s="13" t="e">
        <f>VLOOKUP(#REF!,Medidas!$B$2:$J$83,7,FALSE)</f>
        <v>#REF!</v>
      </c>
      <c r="E66" s="12"/>
      <c r="F66" s="14" t="e">
        <f>VLOOKUP(E66,Medidas!$B$2:$J$83,2,FALSE)</f>
        <v>#N/A</v>
      </c>
      <c r="G66" s="12" t="e">
        <f>VLOOKUP(E66,Medidas!$B$2:$J$83,3,FALSE)</f>
        <v>#N/A</v>
      </c>
      <c r="H66" s="13" t="e">
        <f>VLOOKUP(E66,Medidas!$B$2:$J$83,4,FALSE)</f>
        <v>#N/A</v>
      </c>
      <c r="I66" s="12" t="e">
        <f>VLOOKUP(E66,Medidas!$B$2:$J$83,5,FALSE)</f>
        <v>#N/A</v>
      </c>
      <c r="J66" s="12" t="e">
        <f>VLOOKUP(E66,Medidas!$B$2:$J$83,6,FALSE)</f>
        <v>#N/A</v>
      </c>
      <c r="K66" s="13" t="e">
        <f>VLOOKUP(E66,Medidas!$B$2:$J$83,7,FALSE)</f>
        <v>#N/A</v>
      </c>
      <c r="L66" s="12"/>
      <c r="M66" s="12"/>
      <c r="N66" s="12"/>
      <c r="O66" s="12"/>
      <c r="P66" s="15"/>
      <c r="Q66" s="12"/>
      <c r="R66" s="12"/>
      <c r="S66" s="12"/>
      <c r="T66" s="15"/>
      <c r="U66" s="12"/>
      <c r="V66" s="12"/>
      <c r="W66" s="12"/>
      <c r="X66" s="15"/>
      <c r="Y66" s="12"/>
      <c r="Z66" s="12"/>
      <c r="AA66" s="12"/>
      <c r="AB66" s="15"/>
      <c r="AC66" s="12"/>
      <c r="AD66" s="12"/>
    </row>
    <row r="67" spans="1:30" x14ac:dyDescent="0.3">
      <c r="A67" s="12"/>
      <c r="B67" s="12"/>
      <c r="C67" s="12"/>
      <c r="D67" s="13" t="e">
        <f>VLOOKUP(#REF!,Medidas!$B$2:$J$83,7,FALSE)</f>
        <v>#REF!</v>
      </c>
      <c r="E67" s="12"/>
      <c r="F67" s="14" t="e">
        <f>VLOOKUP(E67,Medidas!$B$2:$J$83,2,FALSE)</f>
        <v>#N/A</v>
      </c>
      <c r="G67" s="12" t="e">
        <f>VLOOKUP(E67,Medidas!$B$2:$J$83,3,FALSE)</f>
        <v>#N/A</v>
      </c>
      <c r="H67" s="13" t="e">
        <f>VLOOKUP(E67,Medidas!$B$2:$J$83,4,FALSE)</f>
        <v>#N/A</v>
      </c>
      <c r="I67" s="12" t="e">
        <f>VLOOKUP(E67,Medidas!$B$2:$J$83,5,FALSE)</f>
        <v>#N/A</v>
      </c>
      <c r="J67" s="12" t="e">
        <f>VLOOKUP(E67,Medidas!$B$2:$J$83,6,FALSE)</f>
        <v>#N/A</v>
      </c>
      <c r="K67" s="13" t="e">
        <f>VLOOKUP(E67,Medidas!$B$2:$J$83,7,FALSE)</f>
        <v>#N/A</v>
      </c>
      <c r="L67" s="12"/>
      <c r="M67" s="12"/>
      <c r="N67" s="12"/>
      <c r="O67" s="12"/>
      <c r="P67" s="15"/>
      <c r="Q67" s="12"/>
      <c r="R67" s="12"/>
      <c r="S67" s="12"/>
      <c r="T67" s="15"/>
      <c r="U67" s="12"/>
      <c r="V67" s="12"/>
      <c r="W67" s="12"/>
      <c r="X67" s="15"/>
      <c r="Y67" s="12"/>
      <c r="Z67" s="12"/>
      <c r="AA67" s="12"/>
      <c r="AB67" s="15"/>
      <c r="AC67" s="12"/>
      <c r="AD67" s="12"/>
    </row>
    <row r="68" spans="1:30" x14ac:dyDescent="0.3">
      <c r="A68" s="12"/>
      <c r="B68" s="12"/>
      <c r="C68" s="12"/>
      <c r="D68" s="13" t="e">
        <f>VLOOKUP(#REF!,Medidas!$B$2:$J$83,7,FALSE)</f>
        <v>#REF!</v>
      </c>
      <c r="E68" s="12"/>
      <c r="F68" s="14" t="e">
        <f>VLOOKUP(E68,Medidas!$B$2:$J$83,2,FALSE)</f>
        <v>#N/A</v>
      </c>
      <c r="G68" s="12" t="e">
        <f>VLOOKUP(E68,Medidas!$B$2:$J$83,3,FALSE)</f>
        <v>#N/A</v>
      </c>
      <c r="H68" s="13" t="e">
        <f>VLOOKUP(E68,Medidas!$B$2:$J$83,4,FALSE)</f>
        <v>#N/A</v>
      </c>
      <c r="I68" s="12" t="e">
        <f>VLOOKUP(E68,Medidas!$B$2:$J$83,5,FALSE)</f>
        <v>#N/A</v>
      </c>
      <c r="J68" s="12" t="e">
        <f>VLOOKUP(E68,Medidas!$B$2:$J$83,6,FALSE)</f>
        <v>#N/A</v>
      </c>
      <c r="K68" s="13" t="e">
        <f>VLOOKUP(E68,Medidas!$B$2:$J$83,7,FALSE)</f>
        <v>#N/A</v>
      </c>
      <c r="L68" s="12"/>
      <c r="M68" s="12"/>
      <c r="N68" s="12"/>
      <c r="O68" s="12"/>
      <c r="P68" s="15"/>
      <c r="Q68" s="12"/>
      <c r="R68" s="12"/>
      <c r="S68" s="12"/>
      <c r="T68" s="15"/>
      <c r="U68" s="12"/>
      <c r="V68" s="12"/>
      <c r="W68" s="12"/>
      <c r="X68" s="15"/>
      <c r="Y68" s="12"/>
      <c r="Z68" s="12"/>
      <c r="AA68" s="12"/>
      <c r="AB68" s="15"/>
      <c r="AC68" s="12"/>
      <c r="AD68" s="12"/>
    </row>
    <row r="69" spans="1:30" x14ac:dyDescent="0.3">
      <c r="A69" s="12"/>
      <c r="B69" s="12"/>
      <c r="C69" s="12"/>
      <c r="D69" s="13" t="e">
        <f>VLOOKUP(#REF!,Medidas!$B$2:$J$83,7,FALSE)</f>
        <v>#REF!</v>
      </c>
      <c r="E69" s="12"/>
      <c r="F69" s="14" t="e">
        <f>VLOOKUP(E69,Medidas!$B$2:$J$83,2,FALSE)</f>
        <v>#N/A</v>
      </c>
      <c r="G69" s="12" t="e">
        <f>VLOOKUP(E69,Medidas!$B$2:$J$83,3,FALSE)</f>
        <v>#N/A</v>
      </c>
      <c r="H69" s="13" t="e">
        <f>VLOOKUP(E69,Medidas!$B$2:$J$83,4,FALSE)</f>
        <v>#N/A</v>
      </c>
      <c r="I69" s="12" t="e">
        <f>VLOOKUP(E69,Medidas!$B$2:$J$83,5,FALSE)</f>
        <v>#N/A</v>
      </c>
      <c r="J69" s="12" t="e">
        <f>VLOOKUP(E69,Medidas!$B$2:$J$83,6,FALSE)</f>
        <v>#N/A</v>
      </c>
      <c r="K69" s="13" t="e">
        <f>VLOOKUP(E69,Medidas!$B$2:$J$83,7,FALSE)</f>
        <v>#N/A</v>
      </c>
      <c r="L69" s="12"/>
      <c r="M69" s="12"/>
      <c r="N69" s="12"/>
      <c r="O69" s="12"/>
      <c r="P69" s="15"/>
      <c r="Q69" s="12"/>
      <c r="R69" s="12"/>
      <c r="S69" s="12"/>
      <c r="T69" s="15"/>
      <c r="U69" s="12"/>
      <c r="V69" s="12"/>
      <c r="W69" s="12"/>
      <c r="X69" s="15"/>
      <c r="Y69" s="12"/>
      <c r="Z69" s="12"/>
      <c r="AA69" s="12"/>
      <c r="AB69" s="15"/>
      <c r="AC69" s="12"/>
      <c r="AD69" s="12"/>
    </row>
    <row r="70" spans="1:30" x14ac:dyDescent="0.3">
      <c r="A70" s="12"/>
      <c r="B70" s="12"/>
      <c r="C70" s="12"/>
      <c r="D70" s="13" t="e">
        <f>VLOOKUP(#REF!,Medidas!$B$2:$J$83,7,FALSE)</f>
        <v>#REF!</v>
      </c>
      <c r="E70" s="12"/>
      <c r="F70" s="14" t="e">
        <f>VLOOKUP(E70,Medidas!$B$2:$J$83,2,FALSE)</f>
        <v>#N/A</v>
      </c>
      <c r="G70" s="12" t="e">
        <f>VLOOKUP(E70,Medidas!$B$2:$J$83,3,FALSE)</f>
        <v>#N/A</v>
      </c>
      <c r="H70" s="13" t="e">
        <f>VLOOKUP(E70,Medidas!$B$2:$J$83,4,FALSE)</f>
        <v>#N/A</v>
      </c>
      <c r="I70" s="12" t="e">
        <f>VLOOKUP(E70,Medidas!$B$2:$J$83,5,FALSE)</f>
        <v>#N/A</v>
      </c>
      <c r="J70" s="12" t="e">
        <f>VLOOKUP(E70,Medidas!$B$2:$J$83,6,FALSE)</f>
        <v>#N/A</v>
      </c>
      <c r="K70" s="13" t="e">
        <f>VLOOKUP(E70,Medidas!$B$2:$J$83,7,FALSE)</f>
        <v>#N/A</v>
      </c>
      <c r="L70" s="12"/>
      <c r="M70" s="12"/>
      <c r="N70" s="12"/>
      <c r="O70" s="12"/>
      <c r="P70" s="15"/>
      <c r="Q70" s="12"/>
      <c r="R70" s="12"/>
      <c r="S70" s="12"/>
      <c r="T70" s="15"/>
      <c r="U70" s="12"/>
      <c r="V70" s="12"/>
      <c r="W70" s="12"/>
      <c r="X70" s="15"/>
      <c r="Y70" s="12"/>
      <c r="Z70" s="12"/>
      <c r="AA70" s="12"/>
      <c r="AB70" s="15"/>
      <c r="AC70" s="12"/>
      <c r="AD70" s="12"/>
    </row>
    <row r="71" spans="1:30" x14ac:dyDescent="0.3">
      <c r="A71" s="12"/>
      <c r="B71" s="12"/>
      <c r="C71" s="12"/>
      <c r="D71" s="13" t="e">
        <f>VLOOKUP(#REF!,Medidas!$B$2:$J$83,7,FALSE)</f>
        <v>#REF!</v>
      </c>
      <c r="E71" s="12"/>
      <c r="F71" s="14" t="e">
        <f>VLOOKUP(E71,Medidas!$B$2:$J$83,2,FALSE)</f>
        <v>#N/A</v>
      </c>
      <c r="G71" s="12" t="e">
        <f>VLOOKUP(E71,Medidas!$B$2:$J$83,3,FALSE)</f>
        <v>#N/A</v>
      </c>
      <c r="H71" s="13" t="e">
        <f>VLOOKUP(E71,Medidas!$B$2:$J$83,4,FALSE)</f>
        <v>#N/A</v>
      </c>
      <c r="I71" s="12" t="e">
        <f>VLOOKUP(E71,Medidas!$B$2:$J$83,5,FALSE)</f>
        <v>#N/A</v>
      </c>
      <c r="J71" s="12" t="e">
        <f>VLOOKUP(E71,Medidas!$B$2:$J$83,6,FALSE)</f>
        <v>#N/A</v>
      </c>
      <c r="K71" s="13" t="e">
        <f>VLOOKUP(E71,Medidas!$B$2:$J$83,7,FALSE)</f>
        <v>#N/A</v>
      </c>
      <c r="L71" s="12"/>
      <c r="M71" s="12"/>
      <c r="N71" s="12"/>
      <c r="O71" s="12"/>
      <c r="P71" s="15"/>
      <c r="Q71" s="12"/>
      <c r="R71" s="12"/>
      <c r="S71" s="12"/>
      <c r="T71" s="15"/>
      <c r="U71" s="12"/>
      <c r="V71" s="12"/>
      <c r="W71" s="12"/>
      <c r="X71" s="15"/>
      <c r="Y71" s="12"/>
      <c r="Z71" s="12"/>
      <c r="AA71" s="12"/>
      <c r="AB71" s="15"/>
      <c r="AC71" s="12"/>
      <c r="AD71" s="12"/>
    </row>
    <row r="72" spans="1:30" x14ac:dyDescent="0.3">
      <c r="A72" s="12"/>
      <c r="B72" s="12"/>
      <c r="C72" s="12"/>
      <c r="D72" s="13" t="e">
        <f>VLOOKUP(#REF!,Medidas!$B$2:$J$83,7,FALSE)</f>
        <v>#REF!</v>
      </c>
      <c r="E72" s="12"/>
      <c r="F72" s="14" t="e">
        <f>VLOOKUP(E72,Medidas!$B$2:$J$83,2,FALSE)</f>
        <v>#N/A</v>
      </c>
      <c r="G72" s="12" t="e">
        <f>VLOOKUP(E72,Medidas!$B$2:$J$83,3,FALSE)</f>
        <v>#N/A</v>
      </c>
      <c r="H72" s="13" t="e">
        <f>VLOOKUP(E72,Medidas!$B$2:$J$83,4,FALSE)</f>
        <v>#N/A</v>
      </c>
      <c r="I72" s="12" t="e">
        <f>VLOOKUP(E72,Medidas!$B$2:$J$83,5,FALSE)</f>
        <v>#N/A</v>
      </c>
      <c r="J72" s="12" t="e">
        <f>VLOOKUP(E72,Medidas!$B$2:$J$83,6,FALSE)</f>
        <v>#N/A</v>
      </c>
      <c r="K72" s="13" t="e">
        <f>VLOOKUP(E72,Medidas!$B$2:$J$83,7,FALSE)</f>
        <v>#N/A</v>
      </c>
      <c r="L72" s="12"/>
      <c r="M72" s="12"/>
      <c r="N72" s="12"/>
      <c r="O72" s="12"/>
      <c r="P72" s="15"/>
      <c r="Q72" s="12"/>
      <c r="R72" s="12"/>
      <c r="S72" s="12"/>
      <c r="T72" s="15"/>
      <c r="U72" s="12"/>
      <c r="V72" s="12"/>
      <c r="W72" s="12"/>
      <c r="X72" s="15"/>
      <c r="Y72" s="12"/>
      <c r="Z72" s="12"/>
      <c r="AA72" s="12"/>
      <c r="AB72" s="15"/>
      <c r="AC72" s="12"/>
      <c r="AD72" s="12"/>
    </row>
    <row r="73" spans="1:30" x14ac:dyDescent="0.3">
      <c r="A73" s="12"/>
      <c r="B73" s="12"/>
      <c r="C73" s="12"/>
      <c r="D73" s="13" t="e">
        <f>VLOOKUP(#REF!,Medidas!$B$2:$J$83,7,FALSE)</f>
        <v>#REF!</v>
      </c>
      <c r="E73" s="12"/>
      <c r="F73" s="14" t="e">
        <f>VLOOKUP(E73,Medidas!$B$2:$J$83,2,FALSE)</f>
        <v>#N/A</v>
      </c>
      <c r="G73" s="12" t="e">
        <f>VLOOKUP(E73,Medidas!$B$2:$J$83,3,FALSE)</f>
        <v>#N/A</v>
      </c>
      <c r="H73" s="13" t="e">
        <f>VLOOKUP(E73,Medidas!$B$2:$J$83,4,FALSE)</f>
        <v>#N/A</v>
      </c>
      <c r="I73" s="12" t="e">
        <f>VLOOKUP(E73,Medidas!$B$2:$J$83,5,FALSE)</f>
        <v>#N/A</v>
      </c>
      <c r="J73" s="12" t="e">
        <f>VLOOKUP(E73,Medidas!$B$2:$J$83,6,FALSE)</f>
        <v>#N/A</v>
      </c>
      <c r="K73" s="13" t="e">
        <f>VLOOKUP(E73,Medidas!$B$2:$J$83,7,FALSE)</f>
        <v>#N/A</v>
      </c>
      <c r="L73" s="12"/>
      <c r="M73" s="12"/>
      <c r="N73" s="12"/>
      <c r="O73" s="12"/>
      <c r="P73" s="15"/>
      <c r="Q73" s="12"/>
      <c r="R73" s="12"/>
      <c r="S73" s="12"/>
      <c r="T73" s="15"/>
      <c r="U73" s="12"/>
      <c r="V73" s="12"/>
      <c r="W73" s="12"/>
      <c r="X73" s="15"/>
      <c r="Y73" s="12"/>
      <c r="Z73" s="12"/>
      <c r="AA73" s="12"/>
      <c r="AB73" s="15"/>
      <c r="AC73" s="12"/>
      <c r="AD73" s="12"/>
    </row>
    <row r="74" spans="1:30" x14ac:dyDescent="0.3">
      <c r="A74" s="12"/>
      <c r="B74" s="12"/>
      <c r="C74" s="12"/>
      <c r="D74" s="13" t="e">
        <f>VLOOKUP(#REF!,Medidas!$B$2:$J$83,7,FALSE)</f>
        <v>#REF!</v>
      </c>
      <c r="E74" s="12"/>
      <c r="F74" s="14" t="e">
        <f>VLOOKUP(E74,Medidas!$B$2:$J$83,2,FALSE)</f>
        <v>#N/A</v>
      </c>
      <c r="G74" s="12" t="e">
        <f>VLOOKUP(E74,Medidas!$B$2:$J$83,3,FALSE)</f>
        <v>#N/A</v>
      </c>
      <c r="H74" s="13" t="e">
        <f>VLOOKUP(E74,Medidas!$B$2:$J$83,4,FALSE)</f>
        <v>#N/A</v>
      </c>
      <c r="I74" s="12" t="e">
        <f>VLOOKUP(E74,Medidas!$B$2:$J$83,5,FALSE)</f>
        <v>#N/A</v>
      </c>
      <c r="J74" s="12" t="e">
        <f>VLOOKUP(E74,Medidas!$B$2:$J$83,6,FALSE)</f>
        <v>#N/A</v>
      </c>
      <c r="K74" s="13" t="e">
        <f>VLOOKUP(E74,Medidas!$B$2:$J$83,7,FALSE)</f>
        <v>#N/A</v>
      </c>
      <c r="L74" s="12"/>
      <c r="M74" s="12"/>
      <c r="N74" s="12"/>
      <c r="O74" s="12"/>
      <c r="P74" s="15"/>
      <c r="Q74" s="12"/>
      <c r="R74" s="12"/>
      <c r="S74" s="12"/>
      <c r="T74" s="15"/>
      <c r="U74" s="12"/>
      <c r="V74" s="12"/>
      <c r="W74" s="12"/>
      <c r="X74" s="15"/>
      <c r="Y74" s="12"/>
      <c r="Z74" s="12"/>
      <c r="AA74" s="12"/>
      <c r="AB74" s="15"/>
      <c r="AC74" s="12"/>
      <c r="AD74" s="12"/>
    </row>
    <row r="75" spans="1:30" x14ac:dyDescent="0.3">
      <c r="A75" s="12"/>
      <c r="B75" s="12"/>
      <c r="C75" s="12"/>
      <c r="D75" s="13" t="e">
        <f>VLOOKUP(#REF!,Medidas!$B$2:$J$83,7,FALSE)</f>
        <v>#REF!</v>
      </c>
      <c r="E75" s="12"/>
      <c r="F75" s="14" t="e">
        <f>VLOOKUP(E75,Medidas!$B$2:$J$83,2,FALSE)</f>
        <v>#N/A</v>
      </c>
      <c r="G75" s="12" t="e">
        <f>VLOOKUP(E75,Medidas!$B$2:$J$83,3,FALSE)</f>
        <v>#N/A</v>
      </c>
      <c r="H75" s="13" t="e">
        <f>VLOOKUP(E75,Medidas!$B$2:$J$83,4,FALSE)</f>
        <v>#N/A</v>
      </c>
      <c r="I75" s="12" t="e">
        <f>VLOOKUP(E75,Medidas!$B$2:$J$83,5,FALSE)</f>
        <v>#N/A</v>
      </c>
      <c r="J75" s="12" t="e">
        <f>VLOOKUP(E75,Medidas!$B$2:$J$83,6,FALSE)</f>
        <v>#N/A</v>
      </c>
      <c r="K75" s="13" t="e">
        <f>VLOOKUP(E75,Medidas!$B$2:$J$83,7,FALSE)</f>
        <v>#N/A</v>
      </c>
      <c r="L75" s="12"/>
      <c r="M75" s="12"/>
      <c r="N75" s="12"/>
      <c r="O75" s="12"/>
      <c r="P75" s="15"/>
      <c r="Q75" s="12"/>
      <c r="R75" s="12"/>
      <c r="S75" s="12"/>
      <c r="T75" s="15"/>
      <c r="U75" s="12"/>
      <c r="V75" s="12"/>
      <c r="W75" s="12"/>
      <c r="X75" s="15"/>
      <c r="Y75" s="12"/>
      <c r="Z75" s="12"/>
      <c r="AA75" s="12"/>
      <c r="AB75" s="15"/>
      <c r="AC75" s="12"/>
      <c r="AD75" s="12"/>
    </row>
    <row r="76" spans="1:30" x14ac:dyDescent="0.3">
      <c r="A76" s="12"/>
      <c r="B76" s="12"/>
      <c r="C76" s="12"/>
      <c r="D76" s="13" t="e">
        <f>VLOOKUP(#REF!,Medidas!$B$2:$J$83,7,FALSE)</f>
        <v>#REF!</v>
      </c>
      <c r="E76" s="12"/>
      <c r="F76" s="14" t="e">
        <f>VLOOKUP(E76,Medidas!$B$2:$J$83,2,FALSE)</f>
        <v>#N/A</v>
      </c>
      <c r="G76" s="12" t="e">
        <f>VLOOKUP(E76,Medidas!$B$2:$J$83,3,FALSE)</f>
        <v>#N/A</v>
      </c>
      <c r="H76" s="13" t="e">
        <f>VLOOKUP(E76,Medidas!$B$2:$J$83,4,FALSE)</f>
        <v>#N/A</v>
      </c>
      <c r="I76" s="12" t="e">
        <f>VLOOKUP(E76,Medidas!$B$2:$J$83,5,FALSE)</f>
        <v>#N/A</v>
      </c>
      <c r="J76" s="12" t="e">
        <f>VLOOKUP(E76,Medidas!$B$2:$J$83,6,FALSE)</f>
        <v>#N/A</v>
      </c>
      <c r="K76" s="13" t="e">
        <f>VLOOKUP(E76,Medidas!$B$2:$J$83,7,FALSE)</f>
        <v>#N/A</v>
      </c>
      <c r="L76" s="12"/>
      <c r="M76" s="12"/>
      <c r="N76" s="12"/>
      <c r="O76" s="12"/>
      <c r="P76" s="15"/>
      <c r="Q76" s="12"/>
      <c r="R76" s="12"/>
      <c r="S76" s="12"/>
      <c r="T76" s="15"/>
      <c r="U76" s="12"/>
      <c r="V76" s="12"/>
      <c r="W76" s="12"/>
      <c r="X76" s="15"/>
      <c r="Y76" s="12"/>
      <c r="Z76" s="12"/>
      <c r="AA76" s="12"/>
      <c r="AB76" s="15"/>
      <c r="AC76" s="12"/>
      <c r="AD76" s="12"/>
    </row>
    <row r="77" spans="1:30" x14ac:dyDescent="0.3">
      <c r="A77" s="12"/>
      <c r="B77" s="12"/>
      <c r="C77" s="12"/>
      <c r="D77" s="13" t="e">
        <f>VLOOKUP(#REF!,Medidas!$B$2:$J$83,7,FALSE)</f>
        <v>#REF!</v>
      </c>
      <c r="E77" s="12"/>
      <c r="F77" s="14" t="e">
        <f>VLOOKUP(E77,Medidas!$B$2:$J$83,2,FALSE)</f>
        <v>#N/A</v>
      </c>
      <c r="G77" s="12" t="e">
        <f>VLOOKUP(E77,Medidas!$B$2:$J$83,3,FALSE)</f>
        <v>#N/A</v>
      </c>
      <c r="H77" s="13" t="e">
        <f>VLOOKUP(E77,Medidas!$B$2:$J$83,4,FALSE)</f>
        <v>#N/A</v>
      </c>
      <c r="I77" s="12" t="e">
        <f>VLOOKUP(E77,Medidas!$B$2:$J$83,5,FALSE)</f>
        <v>#N/A</v>
      </c>
      <c r="J77" s="12" t="e">
        <f>VLOOKUP(E77,Medidas!$B$2:$J$83,6,FALSE)</f>
        <v>#N/A</v>
      </c>
      <c r="K77" s="13" t="e">
        <f>VLOOKUP(E77,Medidas!$B$2:$J$83,7,FALSE)</f>
        <v>#N/A</v>
      </c>
      <c r="L77" s="12"/>
      <c r="M77" s="12"/>
      <c r="N77" s="12"/>
      <c r="O77" s="12"/>
      <c r="P77" s="15"/>
      <c r="Q77" s="12"/>
      <c r="R77" s="12"/>
      <c r="S77" s="12"/>
      <c r="T77" s="15"/>
      <c r="U77" s="12"/>
      <c r="V77" s="12"/>
      <c r="W77" s="12"/>
      <c r="X77" s="15"/>
      <c r="Y77" s="12"/>
      <c r="Z77" s="12"/>
      <c r="AA77" s="12"/>
      <c r="AB77" s="15"/>
      <c r="AC77" s="12"/>
      <c r="AD77" s="12"/>
    </row>
    <row r="78" spans="1:30" x14ac:dyDescent="0.3">
      <c r="A78" s="12"/>
      <c r="B78" s="12"/>
      <c r="C78" s="12"/>
      <c r="D78" s="13" t="e">
        <f>VLOOKUP(#REF!,Medidas!$B$2:$J$83,7,FALSE)</f>
        <v>#REF!</v>
      </c>
      <c r="E78" s="12"/>
      <c r="F78" s="14" t="e">
        <f>VLOOKUP(E78,Medidas!$B$2:$J$83,2,FALSE)</f>
        <v>#N/A</v>
      </c>
      <c r="G78" s="12" t="e">
        <f>VLOOKUP(E78,Medidas!$B$2:$J$83,3,FALSE)</f>
        <v>#N/A</v>
      </c>
      <c r="H78" s="13" t="e">
        <f>VLOOKUP(E78,Medidas!$B$2:$J$83,4,FALSE)</f>
        <v>#N/A</v>
      </c>
      <c r="I78" s="12" t="e">
        <f>VLOOKUP(E78,Medidas!$B$2:$J$83,5,FALSE)</f>
        <v>#N/A</v>
      </c>
      <c r="J78" s="12" t="e">
        <f>VLOOKUP(E78,Medidas!$B$2:$J$83,6,FALSE)</f>
        <v>#N/A</v>
      </c>
      <c r="K78" s="13" t="e">
        <f>VLOOKUP(E78,Medidas!$B$2:$J$83,7,FALSE)</f>
        <v>#N/A</v>
      </c>
      <c r="L78" s="12"/>
      <c r="M78" s="12"/>
      <c r="N78" s="12"/>
      <c r="O78" s="12"/>
      <c r="P78" s="15"/>
      <c r="Q78" s="12"/>
      <c r="R78" s="12"/>
      <c r="S78" s="12"/>
      <c r="T78" s="15"/>
      <c r="U78" s="12"/>
      <c r="V78" s="12"/>
      <c r="W78" s="12"/>
      <c r="X78" s="15"/>
      <c r="Y78" s="12"/>
      <c r="Z78" s="12"/>
      <c r="AA78" s="12"/>
      <c r="AB78" s="15"/>
      <c r="AC78" s="12"/>
      <c r="AD78" s="12"/>
    </row>
    <row r="79" spans="1:30" x14ac:dyDescent="0.3">
      <c r="A79" s="12"/>
      <c r="B79" s="12"/>
      <c r="C79" s="12"/>
      <c r="D79" s="13" t="e">
        <f>VLOOKUP(#REF!,Medidas!$B$2:$J$83,7,FALSE)</f>
        <v>#REF!</v>
      </c>
      <c r="E79" s="12"/>
      <c r="F79" s="14" t="e">
        <f>VLOOKUP(E79,Medidas!$B$2:$J$83,2,FALSE)</f>
        <v>#N/A</v>
      </c>
      <c r="G79" s="12" t="e">
        <f>VLOOKUP(E79,Medidas!$B$2:$J$83,3,FALSE)</f>
        <v>#N/A</v>
      </c>
      <c r="H79" s="13" t="e">
        <f>VLOOKUP(E79,Medidas!$B$2:$J$83,4,FALSE)</f>
        <v>#N/A</v>
      </c>
      <c r="I79" s="12" t="e">
        <f>VLOOKUP(E79,Medidas!$B$2:$J$83,5,FALSE)</f>
        <v>#N/A</v>
      </c>
      <c r="J79" s="12" t="e">
        <f>VLOOKUP(E79,Medidas!$B$2:$J$83,6,FALSE)</f>
        <v>#N/A</v>
      </c>
      <c r="K79" s="13" t="e">
        <f>VLOOKUP(E79,Medidas!$B$2:$J$83,7,FALSE)</f>
        <v>#N/A</v>
      </c>
      <c r="L79" s="12"/>
      <c r="M79" s="12"/>
      <c r="N79" s="12"/>
      <c r="O79" s="12"/>
      <c r="P79" s="15"/>
      <c r="Q79" s="12"/>
      <c r="R79" s="12"/>
      <c r="S79" s="12"/>
      <c r="T79" s="15"/>
      <c r="U79" s="12"/>
      <c r="V79" s="12"/>
      <c r="W79" s="12"/>
      <c r="X79" s="15"/>
      <c r="Y79" s="12"/>
      <c r="Z79" s="12"/>
      <c r="AA79" s="12"/>
      <c r="AB79" s="15"/>
      <c r="AC79" s="12"/>
      <c r="AD79" s="12"/>
    </row>
    <row r="80" spans="1:30" x14ac:dyDescent="0.3">
      <c r="A80" s="12"/>
      <c r="B80" s="12"/>
      <c r="C80" s="12"/>
      <c r="D80" s="13" t="e">
        <f>VLOOKUP(#REF!,Medidas!$B$2:$J$83,7,FALSE)</f>
        <v>#REF!</v>
      </c>
      <c r="E80" s="12"/>
      <c r="F80" s="14" t="e">
        <f>VLOOKUP(E80,Medidas!$B$2:$J$83,2,FALSE)</f>
        <v>#N/A</v>
      </c>
      <c r="G80" s="12" t="e">
        <f>VLOOKUP(E80,Medidas!$B$2:$J$83,3,FALSE)</f>
        <v>#N/A</v>
      </c>
      <c r="H80" s="13" t="e">
        <f>VLOOKUP(E80,Medidas!$B$2:$J$83,4,FALSE)</f>
        <v>#N/A</v>
      </c>
      <c r="I80" s="12" t="e">
        <f>VLOOKUP(E80,Medidas!$B$2:$J$83,5,FALSE)</f>
        <v>#N/A</v>
      </c>
      <c r="J80" s="12" t="e">
        <f>VLOOKUP(E80,Medidas!$B$2:$J$83,6,FALSE)</f>
        <v>#N/A</v>
      </c>
      <c r="K80" s="13" t="e">
        <f>VLOOKUP(E80,Medidas!$B$2:$J$83,7,FALSE)</f>
        <v>#N/A</v>
      </c>
      <c r="L80" s="12"/>
      <c r="M80" s="12"/>
      <c r="N80" s="12"/>
      <c r="O80" s="12"/>
      <c r="P80" s="15"/>
      <c r="Q80" s="12"/>
      <c r="R80" s="12"/>
      <c r="S80" s="12"/>
      <c r="T80" s="15"/>
      <c r="U80" s="12"/>
      <c r="V80" s="12"/>
      <c r="W80" s="12"/>
      <c r="X80" s="15"/>
      <c r="Y80" s="12"/>
      <c r="Z80" s="12"/>
      <c r="AA80" s="12"/>
      <c r="AB80" s="15"/>
      <c r="AC80" s="12"/>
      <c r="AD80" s="12"/>
    </row>
    <row r="81" spans="1:30" x14ac:dyDescent="0.3">
      <c r="A81" s="12"/>
      <c r="B81" s="12"/>
      <c r="C81" s="12"/>
      <c r="D81" s="13" t="e">
        <f>VLOOKUP(#REF!,Medidas!$B$2:$J$83,7,FALSE)</f>
        <v>#REF!</v>
      </c>
      <c r="E81" s="12"/>
      <c r="F81" s="14" t="e">
        <f>VLOOKUP(E81,Medidas!$B$2:$J$83,2,FALSE)</f>
        <v>#N/A</v>
      </c>
      <c r="G81" s="12" t="e">
        <f>VLOOKUP(E81,Medidas!$B$2:$J$83,3,FALSE)</f>
        <v>#N/A</v>
      </c>
      <c r="H81" s="13" t="e">
        <f>VLOOKUP(E81,Medidas!$B$2:$J$83,4,FALSE)</f>
        <v>#N/A</v>
      </c>
      <c r="I81" s="12" t="e">
        <f>VLOOKUP(E81,Medidas!$B$2:$J$83,5,FALSE)</f>
        <v>#N/A</v>
      </c>
      <c r="J81" s="12" t="e">
        <f>VLOOKUP(E81,Medidas!$B$2:$J$83,6,FALSE)</f>
        <v>#N/A</v>
      </c>
      <c r="K81" s="13" t="e">
        <f>VLOOKUP(E81,Medidas!$B$2:$J$83,7,FALSE)</f>
        <v>#N/A</v>
      </c>
      <c r="L81" s="12"/>
      <c r="M81" s="12"/>
      <c r="N81" s="12"/>
      <c r="O81" s="12"/>
      <c r="P81" s="15"/>
      <c r="Q81" s="12"/>
      <c r="R81" s="12"/>
      <c r="S81" s="12"/>
      <c r="T81" s="15"/>
      <c r="U81" s="12"/>
      <c r="V81" s="12"/>
      <c r="W81" s="12"/>
      <c r="X81" s="15"/>
      <c r="Y81" s="12"/>
      <c r="Z81" s="12"/>
      <c r="AA81" s="12"/>
      <c r="AB81" s="15"/>
      <c r="AC81" s="12"/>
      <c r="AD81" s="12"/>
    </row>
    <row r="82" spans="1:30" x14ac:dyDescent="0.3">
      <c r="A82" s="12"/>
      <c r="B82" s="12"/>
      <c r="C82" s="12"/>
      <c r="D82" s="13" t="e">
        <f>VLOOKUP(#REF!,Medidas!$B$2:$J$83,7,FALSE)</f>
        <v>#REF!</v>
      </c>
      <c r="E82" s="12"/>
      <c r="F82" s="14" t="e">
        <f>VLOOKUP(E82,Medidas!$B$2:$J$83,2,FALSE)</f>
        <v>#N/A</v>
      </c>
      <c r="G82" s="12" t="e">
        <f>VLOOKUP(E82,Medidas!$B$2:$J$83,3,FALSE)</f>
        <v>#N/A</v>
      </c>
      <c r="H82" s="13" t="e">
        <f>VLOOKUP(E82,Medidas!$B$2:$J$83,4,FALSE)</f>
        <v>#N/A</v>
      </c>
      <c r="I82" s="12" t="e">
        <f>VLOOKUP(E82,Medidas!$B$2:$J$83,5,FALSE)</f>
        <v>#N/A</v>
      </c>
      <c r="J82" s="12" t="e">
        <f>VLOOKUP(E82,Medidas!$B$2:$J$83,6,FALSE)</f>
        <v>#N/A</v>
      </c>
      <c r="K82" s="13" t="e">
        <f>VLOOKUP(E82,Medidas!$B$2:$J$83,7,FALSE)</f>
        <v>#N/A</v>
      </c>
      <c r="L82" s="12"/>
      <c r="M82" s="12"/>
      <c r="N82" s="12"/>
      <c r="O82" s="12"/>
      <c r="P82" s="15"/>
      <c r="Q82" s="12"/>
      <c r="R82" s="12"/>
      <c r="S82" s="12"/>
      <c r="T82" s="15"/>
      <c r="U82" s="12"/>
      <c r="V82" s="12"/>
      <c r="W82" s="12"/>
      <c r="X82" s="15"/>
      <c r="Y82" s="12"/>
      <c r="Z82" s="12"/>
      <c r="AA82" s="12"/>
      <c r="AB82" s="15"/>
      <c r="AC82" s="12"/>
      <c r="AD82" s="12"/>
    </row>
    <row r="83" spans="1:30" x14ac:dyDescent="0.3">
      <c r="A83" s="12"/>
      <c r="B83" s="12"/>
      <c r="C83" s="12"/>
      <c r="D83" s="13" t="e">
        <f>VLOOKUP(#REF!,Medidas!$B$2:$J$83,7,FALSE)</f>
        <v>#REF!</v>
      </c>
      <c r="E83" s="12"/>
      <c r="F83" s="14" t="e">
        <f>VLOOKUP(E83,Medidas!$B$2:$J$83,2,FALSE)</f>
        <v>#N/A</v>
      </c>
      <c r="G83" s="12" t="e">
        <f>VLOOKUP(E83,Medidas!$B$2:$J$83,3,FALSE)</f>
        <v>#N/A</v>
      </c>
      <c r="H83" s="13" t="e">
        <f>VLOOKUP(E83,Medidas!$B$2:$J$83,4,FALSE)</f>
        <v>#N/A</v>
      </c>
      <c r="I83" s="12" t="e">
        <f>VLOOKUP(E83,Medidas!$B$2:$J$83,5,FALSE)</f>
        <v>#N/A</v>
      </c>
      <c r="J83" s="12" t="e">
        <f>VLOOKUP(E83,Medidas!$B$2:$J$83,6,FALSE)</f>
        <v>#N/A</v>
      </c>
      <c r="K83" s="13" t="e">
        <f>VLOOKUP(E83,Medidas!$B$2:$J$83,7,FALSE)</f>
        <v>#N/A</v>
      </c>
      <c r="L83" s="12"/>
      <c r="M83" s="12"/>
      <c r="N83" s="12"/>
      <c r="O83" s="12"/>
      <c r="P83" s="15"/>
      <c r="Q83" s="12"/>
      <c r="R83" s="12"/>
      <c r="S83" s="12"/>
      <c r="T83" s="15"/>
      <c r="U83" s="12"/>
      <c r="V83" s="12"/>
      <c r="W83" s="12"/>
      <c r="X83" s="15"/>
      <c r="Y83" s="12"/>
      <c r="Z83" s="12"/>
      <c r="AA83" s="12"/>
      <c r="AB83" s="15"/>
      <c r="AC83" s="12"/>
      <c r="AD83" s="12"/>
    </row>
    <row r="84" spans="1:30" x14ac:dyDescent="0.3">
      <c r="A84" s="12"/>
      <c r="B84" s="12"/>
      <c r="C84" s="12"/>
      <c r="D84" s="13" t="e">
        <f>VLOOKUP(#REF!,Medidas!$B$2:$J$83,7,FALSE)</f>
        <v>#REF!</v>
      </c>
      <c r="E84" s="12"/>
      <c r="F84" s="14" t="e">
        <f>VLOOKUP(E84,Medidas!$B$2:$J$83,2,FALSE)</f>
        <v>#N/A</v>
      </c>
      <c r="G84" s="12" t="e">
        <f>VLOOKUP(E84,Medidas!$B$2:$J$83,3,FALSE)</f>
        <v>#N/A</v>
      </c>
      <c r="H84" s="13" t="e">
        <f>VLOOKUP(E84,Medidas!$B$2:$J$83,4,FALSE)</f>
        <v>#N/A</v>
      </c>
      <c r="I84" s="12" t="e">
        <f>VLOOKUP(E84,Medidas!$B$2:$J$83,5,FALSE)</f>
        <v>#N/A</v>
      </c>
      <c r="J84" s="12" t="e">
        <f>VLOOKUP(E84,Medidas!$B$2:$J$83,6,FALSE)</f>
        <v>#N/A</v>
      </c>
      <c r="K84" s="13" t="e">
        <f>VLOOKUP(E84,Medidas!$B$2:$J$83,7,FALSE)</f>
        <v>#N/A</v>
      </c>
      <c r="L84" s="12"/>
      <c r="M84" s="12"/>
      <c r="N84" s="12"/>
      <c r="O84" s="12"/>
      <c r="P84" s="15"/>
      <c r="Q84" s="12"/>
      <c r="R84" s="12"/>
      <c r="S84" s="12"/>
      <c r="T84" s="15"/>
      <c r="U84" s="12"/>
      <c r="V84" s="12"/>
      <c r="W84" s="12"/>
      <c r="X84" s="15"/>
      <c r="Y84" s="12"/>
      <c r="Z84" s="12"/>
      <c r="AA84" s="12"/>
      <c r="AB84" s="15"/>
      <c r="AC84" s="12"/>
      <c r="AD84" s="12"/>
    </row>
    <row r="85" spans="1:30" x14ac:dyDescent="0.3">
      <c r="A85" s="12"/>
      <c r="B85" s="12"/>
      <c r="C85" s="12"/>
      <c r="D85" s="13" t="e">
        <f>VLOOKUP(#REF!,Medidas!$B$2:$J$83,7,FALSE)</f>
        <v>#REF!</v>
      </c>
      <c r="E85" s="12"/>
      <c r="F85" s="14" t="e">
        <f>VLOOKUP(E85,Medidas!$B$2:$J$83,2,FALSE)</f>
        <v>#N/A</v>
      </c>
      <c r="G85" s="12" t="e">
        <f>VLOOKUP(E85,Medidas!$B$2:$J$83,3,FALSE)</f>
        <v>#N/A</v>
      </c>
      <c r="H85" s="13" t="e">
        <f>VLOOKUP(E85,Medidas!$B$2:$J$83,4,FALSE)</f>
        <v>#N/A</v>
      </c>
      <c r="I85" s="12" t="e">
        <f>VLOOKUP(E85,Medidas!$B$2:$J$83,5,FALSE)</f>
        <v>#N/A</v>
      </c>
      <c r="J85" s="12" t="e">
        <f>VLOOKUP(E85,Medidas!$B$2:$J$83,6,FALSE)</f>
        <v>#N/A</v>
      </c>
      <c r="K85" s="13" t="e">
        <f>VLOOKUP(E85,Medidas!$B$2:$J$83,7,FALSE)</f>
        <v>#N/A</v>
      </c>
      <c r="L85" s="12"/>
      <c r="M85" s="12"/>
      <c r="N85" s="12"/>
      <c r="O85" s="12"/>
      <c r="P85" s="15"/>
      <c r="Q85" s="12"/>
      <c r="R85" s="12"/>
      <c r="S85" s="12"/>
      <c r="T85" s="15"/>
      <c r="U85" s="12"/>
      <c r="V85" s="12"/>
      <c r="W85" s="12"/>
      <c r="X85" s="15"/>
      <c r="Y85" s="12"/>
      <c r="Z85" s="12"/>
      <c r="AA85" s="12"/>
      <c r="AB85" s="15"/>
      <c r="AC85" s="12"/>
      <c r="AD85" s="12"/>
    </row>
    <row r="86" spans="1:30" x14ac:dyDescent="0.3">
      <c r="A86" s="12"/>
      <c r="B86" s="12"/>
      <c r="C86" s="12"/>
      <c r="D86" s="13" t="e">
        <f>VLOOKUP(#REF!,Medidas!$B$2:$J$83,7,FALSE)</f>
        <v>#REF!</v>
      </c>
      <c r="E86" s="12"/>
      <c r="F86" s="14" t="e">
        <f>VLOOKUP(E86,Medidas!$B$2:$J$83,2,FALSE)</f>
        <v>#N/A</v>
      </c>
      <c r="G86" s="12" t="e">
        <f>VLOOKUP(E86,Medidas!$B$2:$J$83,3,FALSE)</f>
        <v>#N/A</v>
      </c>
      <c r="H86" s="13" t="e">
        <f>VLOOKUP(E86,Medidas!$B$2:$J$83,4,FALSE)</f>
        <v>#N/A</v>
      </c>
      <c r="I86" s="12" t="e">
        <f>VLOOKUP(E86,Medidas!$B$2:$J$83,5,FALSE)</f>
        <v>#N/A</v>
      </c>
      <c r="J86" s="12" t="e">
        <f>VLOOKUP(E86,Medidas!$B$2:$J$83,6,FALSE)</f>
        <v>#N/A</v>
      </c>
      <c r="K86" s="13" t="e">
        <f>VLOOKUP(E86,Medidas!$B$2:$J$83,7,FALSE)</f>
        <v>#N/A</v>
      </c>
      <c r="L86" s="12"/>
      <c r="M86" s="12"/>
      <c r="N86" s="12"/>
      <c r="O86" s="12"/>
      <c r="P86" s="15"/>
      <c r="Q86" s="12"/>
      <c r="R86" s="12"/>
      <c r="S86" s="12"/>
      <c r="T86" s="15"/>
      <c r="U86" s="12"/>
      <c r="V86" s="12"/>
      <c r="W86" s="12"/>
      <c r="X86" s="15"/>
      <c r="Y86" s="12"/>
      <c r="Z86" s="12"/>
      <c r="AA86" s="12"/>
      <c r="AB86" s="15"/>
      <c r="AC86" s="12"/>
      <c r="AD86" s="12"/>
    </row>
    <row r="87" spans="1:30" x14ac:dyDescent="0.3">
      <c r="A87" s="12"/>
      <c r="B87" s="12"/>
      <c r="C87" s="12"/>
      <c r="D87" s="13" t="e">
        <f>VLOOKUP(#REF!,Medidas!$B$2:$J$83,7,FALSE)</f>
        <v>#REF!</v>
      </c>
      <c r="E87" s="12"/>
      <c r="F87" s="14" t="e">
        <f>VLOOKUP(E87,Medidas!$B$2:$J$83,2,FALSE)</f>
        <v>#N/A</v>
      </c>
      <c r="G87" s="12" t="e">
        <f>VLOOKUP(E87,Medidas!$B$2:$J$83,3,FALSE)</f>
        <v>#N/A</v>
      </c>
      <c r="H87" s="13" t="e">
        <f>VLOOKUP(E87,Medidas!$B$2:$J$83,4,FALSE)</f>
        <v>#N/A</v>
      </c>
      <c r="I87" s="12" t="e">
        <f>VLOOKUP(E87,Medidas!$B$2:$J$83,5,FALSE)</f>
        <v>#N/A</v>
      </c>
      <c r="J87" s="12" t="e">
        <f>VLOOKUP(E87,Medidas!$B$2:$J$83,6,FALSE)</f>
        <v>#N/A</v>
      </c>
      <c r="K87" s="13" t="e">
        <f>VLOOKUP(E87,Medidas!$B$2:$J$83,7,FALSE)</f>
        <v>#N/A</v>
      </c>
      <c r="L87" s="12"/>
      <c r="M87" s="12"/>
      <c r="N87" s="12"/>
      <c r="O87" s="12"/>
      <c r="P87" s="15"/>
      <c r="Q87" s="12"/>
      <c r="R87" s="12"/>
      <c r="S87" s="12"/>
      <c r="T87" s="15"/>
      <c r="U87" s="12"/>
      <c r="V87" s="12"/>
      <c r="W87" s="12"/>
      <c r="X87" s="15"/>
      <c r="Y87" s="12"/>
      <c r="Z87" s="12"/>
      <c r="AA87" s="12"/>
      <c r="AB87" s="15"/>
      <c r="AC87" s="12"/>
      <c r="AD87" s="12"/>
    </row>
    <row r="88" spans="1:30" x14ac:dyDescent="0.3">
      <c r="A88" s="12"/>
      <c r="B88" s="12"/>
      <c r="C88" s="12"/>
      <c r="D88" s="13" t="e">
        <f>VLOOKUP(#REF!,Medidas!$B$2:$J$83,7,FALSE)</f>
        <v>#REF!</v>
      </c>
      <c r="E88" s="12"/>
      <c r="F88" s="14" t="e">
        <f>VLOOKUP(E88,Medidas!$B$2:$J$83,2,FALSE)</f>
        <v>#N/A</v>
      </c>
      <c r="G88" s="12" t="e">
        <f>VLOOKUP(E88,Medidas!$B$2:$J$83,3,FALSE)</f>
        <v>#N/A</v>
      </c>
      <c r="H88" s="13" t="e">
        <f>VLOOKUP(E88,Medidas!$B$2:$J$83,4,FALSE)</f>
        <v>#N/A</v>
      </c>
      <c r="I88" s="12" t="e">
        <f>VLOOKUP(E88,Medidas!$B$2:$J$83,5,FALSE)</f>
        <v>#N/A</v>
      </c>
      <c r="J88" s="12" t="e">
        <f>VLOOKUP(E88,Medidas!$B$2:$J$83,6,FALSE)</f>
        <v>#N/A</v>
      </c>
      <c r="K88" s="13" t="e">
        <f>VLOOKUP(E88,Medidas!$B$2:$J$83,7,FALSE)</f>
        <v>#N/A</v>
      </c>
      <c r="L88" s="12"/>
      <c r="M88" s="12"/>
      <c r="N88" s="12"/>
      <c r="O88" s="12"/>
      <c r="P88" s="15"/>
      <c r="Q88" s="12"/>
      <c r="R88" s="12"/>
      <c r="S88" s="12"/>
      <c r="T88" s="15"/>
      <c r="U88" s="12"/>
      <c r="V88" s="12"/>
      <c r="W88" s="12"/>
      <c r="X88" s="15"/>
      <c r="Y88" s="12"/>
      <c r="Z88" s="12"/>
      <c r="AA88" s="12"/>
      <c r="AB88" s="15"/>
      <c r="AC88" s="12"/>
      <c r="AD88" s="12"/>
    </row>
    <row r="89" spans="1:30" x14ac:dyDescent="0.3">
      <c r="A89" s="12"/>
      <c r="B89" s="12"/>
      <c r="C89" s="12"/>
      <c r="D89" s="13" t="e">
        <f>VLOOKUP(#REF!,Medidas!$B$2:$J$83,7,FALSE)</f>
        <v>#REF!</v>
      </c>
      <c r="E89" s="12"/>
      <c r="F89" s="14" t="e">
        <f>VLOOKUP(E89,Medidas!$B$2:$J$83,2,FALSE)</f>
        <v>#N/A</v>
      </c>
      <c r="G89" s="12" t="e">
        <f>VLOOKUP(E89,Medidas!$B$2:$J$83,3,FALSE)</f>
        <v>#N/A</v>
      </c>
      <c r="H89" s="13" t="e">
        <f>VLOOKUP(E89,Medidas!$B$2:$J$83,4,FALSE)</f>
        <v>#N/A</v>
      </c>
      <c r="I89" s="12" t="e">
        <f>VLOOKUP(E89,Medidas!$B$2:$J$83,5,FALSE)</f>
        <v>#N/A</v>
      </c>
      <c r="J89" s="12" t="e">
        <f>VLOOKUP(E89,Medidas!$B$2:$J$83,6,FALSE)</f>
        <v>#N/A</v>
      </c>
      <c r="K89" s="13" t="e">
        <f>VLOOKUP(E89,Medidas!$B$2:$J$83,7,FALSE)</f>
        <v>#N/A</v>
      </c>
      <c r="L89" s="12"/>
      <c r="M89" s="12"/>
      <c r="N89" s="12"/>
      <c r="O89" s="12"/>
      <c r="P89" s="15"/>
      <c r="Q89" s="12"/>
      <c r="R89" s="12"/>
      <c r="S89" s="12"/>
      <c r="T89" s="15"/>
      <c r="U89" s="12"/>
      <c r="V89" s="12"/>
      <c r="W89" s="12"/>
      <c r="X89" s="15"/>
      <c r="Y89" s="12"/>
      <c r="Z89" s="12"/>
      <c r="AA89" s="12"/>
      <c r="AB89" s="15"/>
      <c r="AC89" s="12"/>
      <c r="AD89" s="12"/>
    </row>
    <row r="90" spans="1:30" x14ac:dyDescent="0.3">
      <c r="A90" s="12"/>
      <c r="B90" s="12"/>
      <c r="C90" s="12"/>
      <c r="D90" s="13" t="e">
        <f>VLOOKUP(#REF!,Medidas!$B$2:$J$83,7,FALSE)</f>
        <v>#REF!</v>
      </c>
      <c r="E90" s="12"/>
      <c r="F90" s="14" t="e">
        <f>VLOOKUP(E90,Medidas!$B$2:$J$83,2,FALSE)</f>
        <v>#N/A</v>
      </c>
      <c r="G90" s="12" t="e">
        <f>VLOOKUP(E90,Medidas!$B$2:$J$83,3,FALSE)</f>
        <v>#N/A</v>
      </c>
      <c r="H90" s="13" t="e">
        <f>VLOOKUP(E90,Medidas!$B$2:$J$83,4,FALSE)</f>
        <v>#N/A</v>
      </c>
      <c r="I90" s="12" t="e">
        <f>VLOOKUP(E90,Medidas!$B$2:$J$83,5,FALSE)</f>
        <v>#N/A</v>
      </c>
      <c r="J90" s="12" t="e">
        <f>VLOOKUP(E90,Medidas!$B$2:$J$83,6,FALSE)</f>
        <v>#N/A</v>
      </c>
      <c r="K90" s="13" t="e">
        <f>VLOOKUP(E90,Medidas!$B$2:$J$83,7,FALSE)</f>
        <v>#N/A</v>
      </c>
      <c r="L90" s="12"/>
      <c r="M90" s="12"/>
      <c r="N90" s="12"/>
      <c r="O90" s="12"/>
      <c r="P90" s="15"/>
      <c r="Q90" s="12"/>
      <c r="R90" s="12"/>
      <c r="S90" s="12"/>
      <c r="T90" s="15"/>
      <c r="U90" s="12"/>
      <c r="V90" s="12"/>
      <c r="W90" s="12"/>
      <c r="X90" s="15"/>
      <c r="Y90" s="12"/>
      <c r="Z90" s="12"/>
      <c r="AA90" s="12"/>
      <c r="AB90" s="15"/>
      <c r="AC90" s="12"/>
      <c r="AD90" s="12"/>
    </row>
    <row r="91" spans="1:30" x14ac:dyDescent="0.3">
      <c r="A91" s="12"/>
      <c r="B91" s="12"/>
      <c r="C91" s="12"/>
      <c r="D91" s="13" t="e">
        <f>VLOOKUP(#REF!,Medidas!$B$2:$J$83,7,FALSE)</f>
        <v>#REF!</v>
      </c>
      <c r="E91" s="12"/>
      <c r="F91" s="14" t="e">
        <f>VLOOKUP(E91,Medidas!$B$2:$J$83,2,FALSE)</f>
        <v>#N/A</v>
      </c>
      <c r="G91" s="12" t="e">
        <f>VLOOKUP(E91,Medidas!$B$2:$J$83,3,FALSE)</f>
        <v>#N/A</v>
      </c>
      <c r="H91" s="13" t="e">
        <f>VLOOKUP(E91,Medidas!$B$2:$J$83,4,FALSE)</f>
        <v>#N/A</v>
      </c>
      <c r="I91" s="12" t="e">
        <f>VLOOKUP(E91,Medidas!$B$2:$J$83,5,FALSE)</f>
        <v>#N/A</v>
      </c>
      <c r="J91" s="12" t="e">
        <f>VLOOKUP(E91,Medidas!$B$2:$J$83,6,FALSE)</f>
        <v>#N/A</v>
      </c>
      <c r="K91" s="13" t="e">
        <f>VLOOKUP(E91,Medidas!$B$2:$J$83,7,FALSE)</f>
        <v>#N/A</v>
      </c>
      <c r="L91" s="12"/>
      <c r="M91" s="12"/>
      <c r="N91" s="12"/>
      <c r="O91" s="12"/>
      <c r="P91" s="15"/>
      <c r="Q91" s="12"/>
      <c r="R91" s="12"/>
      <c r="S91" s="12"/>
      <c r="T91" s="15"/>
      <c r="U91" s="12"/>
      <c r="V91" s="12"/>
      <c r="W91" s="12"/>
      <c r="X91" s="15"/>
      <c r="Y91" s="12"/>
      <c r="Z91" s="12"/>
      <c r="AA91" s="12"/>
      <c r="AB91" s="15"/>
      <c r="AC91" s="12"/>
      <c r="AD91" s="12"/>
    </row>
    <row r="92" spans="1:30" x14ac:dyDescent="0.3">
      <c r="A92" s="12"/>
      <c r="B92" s="12"/>
      <c r="C92" s="12"/>
      <c r="D92" s="13" t="e">
        <f>VLOOKUP(#REF!,Medidas!$B$2:$J$83,7,FALSE)</f>
        <v>#REF!</v>
      </c>
      <c r="E92" s="12"/>
      <c r="F92" s="14" t="e">
        <f>VLOOKUP(E92,Medidas!$B$2:$J$83,2,FALSE)</f>
        <v>#N/A</v>
      </c>
      <c r="G92" s="12" t="e">
        <f>VLOOKUP(E92,Medidas!$B$2:$J$83,3,FALSE)</f>
        <v>#N/A</v>
      </c>
      <c r="H92" s="13" t="e">
        <f>VLOOKUP(E92,Medidas!$B$2:$J$83,4,FALSE)</f>
        <v>#N/A</v>
      </c>
      <c r="I92" s="12" t="e">
        <f>VLOOKUP(E92,Medidas!$B$2:$J$83,5,FALSE)</f>
        <v>#N/A</v>
      </c>
      <c r="J92" s="12" t="e">
        <f>VLOOKUP(E92,Medidas!$B$2:$J$83,6,FALSE)</f>
        <v>#N/A</v>
      </c>
      <c r="K92" s="13" t="e">
        <f>VLOOKUP(E92,Medidas!$B$2:$J$83,7,FALSE)</f>
        <v>#N/A</v>
      </c>
      <c r="L92" s="12"/>
      <c r="M92" s="12"/>
      <c r="N92" s="12"/>
      <c r="O92" s="12"/>
      <c r="P92" s="15"/>
      <c r="Q92" s="12"/>
      <c r="R92" s="12"/>
      <c r="S92" s="12"/>
      <c r="T92" s="15"/>
      <c r="U92" s="12"/>
      <c r="V92" s="12"/>
      <c r="W92" s="12"/>
      <c r="X92" s="15"/>
      <c r="Y92" s="12"/>
      <c r="Z92" s="12"/>
      <c r="AA92" s="12"/>
      <c r="AB92" s="15"/>
      <c r="AC92" s="12"/>
      <c r="AD92" s="12"/>
    </row>
    <row r="93" spans="1:30" x14ac:dyDescent="0.3">
      <c r="A93" s="12"/>
      <c r="B93" s="12"/>
      <c r="C93" s="12"/>
      <c r="D93" s="13" t="e">
        <f>VLOOKUP(#REF!,Medidas!$B$2:$J$83,7,FALSE)</f>
        <v>#REF!</v>
      </c>
      <c r="E93" s="12"/>
      <c r="F93" s="14" t="e">
        <f>VLOOKUP(E93,Medidas!$B$2:$J$83,2,FALSE)</f>
        <v>#N/A</v>
      </c>
      <c r="G93" s="12" t="e">
        <f>VLOOKUP(E93,Medidas!$B$2:$J$83,3,FALSE)</f>
        <v>#N/A</v>
      </c>
      <c r="H93" s="13" t="e">
        <f>VLOOKUP(E93,Medidas!$B$2:$J$83,4,FALSE)</f>
        <v>#N/A</v>
      </c>
      <c r="I93" s="12" t="e">
        <f>VLOOKUP(E93,Medidas!$B$2:$J$83,5,FALSE)</f>
        <v>#N/A</v>
      </c>
      <c r="J93" s="12" t="e">
        <f>VLOOKUP(E93,Medidas!$B$2:$J$83,6,FALSE)</f>
        <v>#N/A</v>
      </c>
      <c r="K93" s="13" t="e">
        <f>VLOOKUP(E93,Medidas!$B$2:$J$83,7,FALSE)</f>
        <v>#N/A</v>
      </c>
      <c r="L93" s="12"/>
      <c r="M93" s="12"/>
      <c r="N93" s="12"/>
      <c r="O93" s="12"/>
      <c r="P93" s="15"/>
      <c r="Q93" s="12"/>
      <c r="R93" s="12"/>
      <c r="S93" s="12"/>
      <c r="T93" s="15"/>
      <c r="U93" s="12"/>
      <c r="V93" s="12"/>
      <c r="W93" s="12"/>
      <c r="X93" s="15"/>
      <c r="Y93" s="12"/>
      <c r="Z93" s="12"/>
      <c r="AA93" s="12"/>
      <c r="AB93" s="15"/>
      <c r="AC93" s="12"/>
      <c r="AD93" s="12"/>
    </row>
    <row r="94" spans="1:30" x14ac:dyDescent="0.3">
      <c r="A94" s="12"/>
      <c r="B94" s="12"/>
      <c r="C94" s="12"/>
      <c r="D94" s="13" t="e">
        <f>VLOOKUP(#REF!,Medidas!$B$2:$J$83,7,FALSE)</f>
        <v>#REF!</v>
      </c>
      <c r="E94" s="12"/>
      <c r="F94" s="14" t="e">
        <f>VLOOKUP(E94,Medidas!$B$2:$J$83,2,FALSE)</f>
        <v>#N/A</v>
      </c>
      <c r="G94" s="12" t="e">
        <f>VLOOKUP(E94,Medidas!$B$2:$J$83,3,FALSE)</f>
        <v>#N/A</v>
      </c>
      <c r="H94" s="13" t="e">
        <f>VLOOKUP(E94,Medidas!$B$2:$J$83,4,FALSE)</f>
        <v>#N/A</v>
      </c>
      <c r="I94" s="12" t="e">
        <f>VLOOKUP(E94,Medidas!$B$2:$J$83,5,FALSE)</f>
        <v>#N/A</v>
      </c>
      <c r="J94" s="12" t="e">
        <f>VLOOKUP(E94,Medidas!$B$2:$J$83,6,FALSE)</f>
        <v>#N/A</v>
      </c>
      <c r="K94" s="13" t="e">
        <f>VLOOKUP(E94,Medidas!$B$2:$J$83,7,FALSE)</f>
        <v>#N/A</v>
      </c>
      <c r="L94" s="12"/>
      <c r="M94" s="12"/>
      <c r="N94" s="12"/>
      <c r="O94" s="12"/>
      <c r="P94" s="15"/>
      <c r="Q94" s="12"/>
      <c r="R94" s="12"/>
      <c r="S94" s="12"/>
      <c r="T94" s="15"/>
      <c r="U94" s="12"/>
      <c r="V94" s="12"/>
      <c r="W94" s="12"/>
      <c r="X94" s="15"/>
      <c r="Y94" s="12"/>
      <c r="Z94" s="12"/>
      <c r="AA94" s="12"/>
      <c r="AB94" s="15"/>
      <c r="AC94" s="12"/>
      <c r="AD94" s="12"/>
    </row>
    <row r="95" spans="1:30" x14ac:dyDescent="0.3">
      <c r="A95" s="12"/>
      <c r="B95" s="12"/>
      <c r="C95" s="12"/>
      <c r="D95" s="13" t="e">
        <f>VLOOKUP(#REF!,Medidas!$B$2:$J$83,7,FALSE)</f>
        <v>#REF!</v>
      </c>
      <c r="E95" s="12"/>
      <c r="F95" s="14" t="e">
        <f>VLOOKUP(E95,Medidas!$B$2:$J$83,2,FALSE)</f>
        <v>#N/A</v>
      </c>
      <c r="G95" s="12" t="e">
        <f>VLOOKUP(E95,Medidas!$B$2:$J$83,3,FALSE)</f>
        <v>#N/A</v>
      </c>
      <c r="H95" s="13" t="e">
        <f>VLOOKUP(E95,Medidas!$B$2:$J$83,4,FALSE)</f>
        <v>#N/A</v>
      </c>
      <c r="I95" s="12" t="e">
        <f>VLOOKUP(E95,Medidas!$B$2:$J$83,5,FALSE)</f>
        <v>#N/A</v>
      </c>
      <c r="J95" s="12" t="e">
        <f>VLOOKUP(E95,Medidas!$B$2:$J$83,6,FALSE)</f>
        <v>#N/A</v>
      </c>
      <c r="K95" s="13" t="e">
        <f>VLOOKUP(E95,Medidas!$B$2:$J$83,7,FALSE)</f>
        <v>#N/A</v>
      </c>
      <c r="L95" s="12"/>
      <c r="M95" s="12"/>
      <c r="N95" s="12"/>
      <c r="O95" s="12"/>
      <c r="P95" s="15"/>
      <c r="Q95" s="12"/>
      <c r="R95" s="12"/>
      <c r="S95" s="12"/>
      <c r="T95" s="15"/>
      <c r="U95" s="12"/>
      <c r="V95" s="12"/>
      <c r="W95" s="12"/>
      <c r="X95" s="15"/>
      <c r="Y95" s="12"/>
      <c r="Z95" s="12"/>
      <c r="AA95" s="12"/>
      <c r="AB95" s="15"/>
      <c r="AC95" s="12"/>
      <c r="AD95" s="12"/>
    </row>
    <row r="96" spans="1:30" x14ac:dyDescent="0.3">
      <c r="A96" s="12"/>
      <c r="B96" s="12"/>
      <c r="C96" s="12"/>
      <c r="D96" s="13" t="e">
        <f>VLOOKUP(#REF!,Medidas!$B$2:$J$83,7,FALSE)</f>
        <v>#REF!</v>
      </c>
      <c r="E96" s="12"/>
      <c r="F96" s="14" t="e">
        <f>VLOOKUP(E96,Medidas!$B$2:$J$83,2,FALSE)</f>
        <v>#N/A</v>
      </c>
      <c r="G96" s="12" t="e">
        <f>VLOOKUP(E96,Medidas!$B$2:$J$83,3,FALSE)</f>
        <v>#N/A</v>
      </c>
      <c r="H96" s="13" t="e">
        <f>VLOOKUP(E96,Medidas!$B$2:$J$83,4,FALSE)</f>
        <v>#N/A</v>
      </c>
      <c r="I96" s="12" t="e">
        <f>VLOOKUP(E96,Medidas!$B$2:$J$83,5,FALSE)</f>
        <v>#N/A</v>
      </c>
      <c r="J96" s="12" t="e">
        <f>VLOOKUP(E96,Medidas!$B$2:$J$83,6,FALSE)</f>
        <v>#N/A</v>
      </c>
      <c r="K96" s="13" t="e">
        <f>VLOOKUP(E96,Medidas!$B$2:$J$83,7,FALSE)</f>
        <v>#N/A</v>
      </c>
      <c r="L96" s="12"/>
      <c r="M96" s="12"/>
      <c r="N96" s="12"/>
      <c r="O96" s="12"/>
      <c r="P96" s="15"/>
      <c r="Q96" s="12"/>
      <c r="R96" s="12"/>
      <c r="S96" s="12"/>
      <c r="T96" s="15"/>
      <c r="U96" s="12"/>
      <c r="V96" s="12"/>
      <c r="W96" s="12"/>
      <c r="X96" s="15"/>
      <c r="Y96" s="12"/>
      <c r="Z96" s="12"/>
      <c r="AA96" s="12"/>
      <c r="AB96" s="15"/>
      <c r="AC96" s="12"/>
      <c r="AD96" s="12"/>
    </row>
    <row r="97" spans="1:30" x14ac:dyDescent="0.3">
      <c r="A97" s="12"/>
      <c r="B97" s="12"/>
      <c r="C97" s="12"/>
      <c r="D97" s="13" t="e">
        <f>VLOOKUP(#REF!,Medidas!$B$2:$J$83,7,FALSE)</f>
        <v>#REF!</v>
      </c>
      <c r="E97" s="12"/>
      <c r="F97" s="14" t="e">
        <f>VLOOKUP(E97,Medidas!$B$2:$J$83,2,FALSE)</f>
        <v>#N/A</v>
      </c>
      <c r="G97" s="12" t="e">
        <f>VLOOKUP(E97,Medidas!$B$2:$J$83,3,FALSE)</f>
        <v>#N/A</v>
      </c>
      <c r="H97" s="13" t="e">
        <f>VLOOKUP(E97,Medidas!$B$2:$J$83,4,FALSE)</f>
        <v>#N/A</v>
      </c>
      <c r="I97" s="12" t="e">
        <f>VLOOKUP(E97,Medidas!$B$2:$J$83,5,FALSE)</f>
        <v>#N/A</v>
      </c>
      <c r="J97" s="12" t="e">
        <f>VLOOKUP(E97,Medidas!$B$2:$J$83,6,FALSE)</f>
        <v>#N/A</v>
      </c>
      <c r="K97" s="13" t="e">
        <f>VLOOKUP(E97,Medidas!$B$2:$J$83,7,FALSE)</f>
        <v>#N/A</v>
      </c>
      <c r="L97" s="12"/>
      <c r="M97" s="12"/>
      <c r="N97" s="12"/>
      <c r="O97" s="12"/>
      <c r="P97" s="15"/>
      <c r="Q97" s="12"/>
      <c r="R97" s="12"/>
      <c r="S97" s="12"/>
      <c r="T97" s="15"/>
      <c r="U97" s="12"/>
      <c r="V97" s="12"/>
      <c r="W97" s="12"/>
      <c r="X97" s="15"/>
      <c r="Y97" s="12"/>
      <c r="Z97" s="12"/>
      <c r="AA97" s="12"/>
      <c r="AB97" s="15"/>
      <c r="AC97" s="12"/>
      <c r="AD97" s="12"/>
    </row>
    <row r="98" spans="1:30" x14ac:dyDescent="0.3">
      <c r="A98" s="12"/>
      <c r="B98" s="12"/>
      <c r="C98" s="12"/>
      <c r="D98" s="13" t="e">
        <f>VLOOKUP(#REF!,Medidas!$B$2:$J$83,7,FALSE)</f>
        <v>#REF!</v>
      </c>
      <c r="E98" s="12"/>
      <c r="F98" s="14" t="e">
        <f>VLOOKUP(E98,Medidas!$B$2:$J$83,2,FALSE)</f>
        <v>#N/A</v>
      </c>
      <c r="G98" s="12" t="e">
        <f>VLOOKUP(E98,Medidas!$B$2:$J$83,3,FALSE)</f>
        <v>#N/A</v>
      </c>
      <c r="H98" s="13" t="e">
        <f>VLOOKUP(E98,Medidas!$B$2:$J$83,4,FALSE)</f>
        <v>#N/A</v>
      </c>
      <c r="I98" s="12" t="e">
        <f>VLOOKUP(E98,Medidas!$B$2:$J$83,5,FALSE)</f>
        <v>#N/A</v>
      </c>
      <c r="J98" s="12" t="e">
        <f>VLOOKUP(E98,Medidas!$B$2:$J$83,6,FALSE)</f>
        <v>#N/A</v>
      </c>
      <c r="K98" s="13" t="e">
        <f>VLOOKUP(E98,Medidas!$B$2:$J$83,7,FALSE)</f>
        <v>#N/A</v>
      </c>
      <c r="L98" s="12"/>
      <c r="M98" s="12"/>
      <c r="N98" s="12"/>
      <c r="O98" s="12"/>
      <c r="P98" s="15"/>
      <c r="Q98" s="12"/>
      <c r="R98" s="12"/>
      <c r="S98" s="12"/>
      <c r="T98" s="15"/>
      <c r="U98" s="12"/>
      <c r="V98" s="12"/>
      <c r="W98" s="12"/>
      <c r="X98" s="15"/>
      <c r="Y98" s="12"/>
      <c r="Z98" s="12"/>
      <c r="AA98" s="12"/>
      <c r="AB98" s="15"/>
      <c r="AC98" s="12"/>
      <c r="AD98" s="12"/>
    </row>
    <row r="99" spans="1:30" x14ac:dyDescent="0.3">
      <c r="A99" s="12"/>
      <c r="B99" s="12"/>
      <c r="C99" s="12"/>
      <c r="D99" s="13" t="e">
        <f>VLOOKUP(#REF!,Medidas!$B$2:$J$83,7,FALSE)</f>
        <v>#REF!</v>
      </c>
      <c r="E99" s="12"/>
      <c r="F99" s="14" t="e">
        <f>VLOOKUP(E99,Medidas!$B$2:$J$83,2,FALSE)</f>
        <v>#N/A</v>
      </c>
      <c r="G99" s="12" t="e">
        <f>VLOOKUP(E99,Medidas!$B$2:$J$83,3,FALSE)</f>
        <v>#N/A</v>
      </c>
      <c r="H99" s="13" t="e">
        <f>VLOOKUP(E99,Medidas!$B$2:$J$83,4,FALSE)</f>
        <v>#N/A</v>
      </c>
      <c r="I99" s="12" t="e">
        <f>VLOOKUP(E99,Medidas!$B$2:$J$83,5,FALSE)</f>
        <v>#N/A</v>
      </c>
      <c r="J99" s="12" t="e">
        <f>VLOOKUP(E99,Medidas!$B$2:$J$83,6,FALSE)</f>
        <v>#N/A</v>
      </c>
      <c r="K99" s="13" t="e">
        <f>VLOOKUP(E99,Medidas!$B$2:$J$83,7,FALSE)</f>
        <v>#N/A</v>
      </c>
      <c r="L99" s="12"/>
      <c r="M99" s="12"/>
      <c r="N99" s="12"/>
      <c r="O99" s="12"/>
      <c r="P99" s="15"/>
      <c r="Q99" s="12"/>
      <c r="R99" s="12"/>
      <c r="S99" s="12"/>
      <c r="T99" s="15"/>
      <c r="U99" s="12"/>
      <c r="V99" s="12"/>
      <c r="W99" s="12"/>
      <c r="X99" s="15"/>
      <c r="Y99" s="12"/>
      <c r="Z99" s="12"/>
      <c r="AA99" s="12"/>
      <c r="AB99" s="15"/>
      <c r="AC99" s="12"/>
      <c r="AD99" s="12"/>
    </row>
    <row r="100" spans="1:30" x14ac:dyDescent="0.3">
      <c r="A100" s="12"/>
      <c r="B100" s="12"/>
      <c r="C100" s="12"/>
      <c r="D100" s="13" t="e">
        <f>VLOOKUP(#REF!,Medidas!$B$2:$J$83,7,FALSE)</f>
        <v>#REF!</v>
      </c>
      <c r="E100" s="12"/>
      <c r="F100" s="14" t="e">
        <f>VLOOKUP(E100,Medidas!$B$2:$J$83,2,FALSE)</f>
        <v>#N/A</v>
      </c>
      <c r="G100" s="12" t="e">
        <f>VLOOKUP(E100,Medidas!$B$2:$J$83,3,FALSE)</f>
        <v>#N/A</v>
      </c>
      <c r="H100" s="13" t="e">
        <f>VLOOKUP(E100,Medidas!$B$2:$J$83,4,FALSE)</f>
        <v>#N/A</v>
      </c>
      <c r="I100" s="12" t="e">
        <f>VLOOKUP(E100,Medidas!$B$2:$J$83,5,FALSE)</f>
        <v>#N/A</v>
      </c>
      <c r="J100" s="12" t="e">
        <f>VLOOKUP(E100,Medidas!$B$2:$J$83,6,FALSE)</f>
        <v>#N/A</v>
      </c>
      <c r="K100" s="13" t="e">
        <f>VLOOKUP(E100,Medidas!$B$2:$J$83,7,FALSE)</f>
        <v>#N/A</v>
      </c>
      <c r="L100" s="12"/>
      <c r="M100" s="12"/>
      <c r="N100" s="12"/>
      <c r="O100" s="12"/>
      <c r="P100" s="15"/>
      <c r="Q100" s="12"/>
      <c r="R100" s="12"/>
      <c r="S100" s="12"/>
      <c r="T100" s="15"/>
      <c r="U100" s="12"/>
      <c r="V100" s="12"/>
      <c r="W100" s="12"/>
      <c r="X100" s="15"/>
      <c r="Y100" s="12"/>
      <c r="Z100" s="12"/>
      <c r="AA100" s="12"/>
      <c r="AB100" s="15"/>
      <c r="AC100" s="12"/>
      <c r="AD100" s="12"/>
    </row>
  </sheetData>
  <mergeCells count="6">
    <mergeCell ref="O1:R1"/>
    <mergeCell ref="S1:V1"/>
    <mergeCell ref="W1:Z1"/>
    <mergeCell ref="AA1:AD1"/>
    <mergeCell ref="A1:C1"/>
    <mergeCell ref="D1:N1"/>
  </mergeCells>
  <pageMargins left="0.7" right="0.7" top="0.75" bottom="0.75" header="0.3" footer="0.3"/>
  <pageSetup paperSize="9" orientation="portrait" horizontalDpi="1200" verticalDpi="1200" r:id="rId1"/>
  <drawing r:id="rId2"/>
  <legacyDrawing r:id="rId3"/>
  <controls>
    <mc:AlternateContent xmlns:mc="http://schemas.openxmlformats.org/markup-compatibility/2006">
      <mc:Choice Requires="x14">
        <control shapeId="5124" r:id="rId4" name="TextBox1">
          <controlPr defaultSize="0" autoLine="0" r:id="rId5">
            <anchor moveWithCells="1">
              <from>
                <xdr:col>15</xdr:col>
                <xdr:colOff>53340</xdr:colOff>
                <xdr:row>2</xdr:row>
                <xdr:rowOff>30480</xdr:rowOff>
              </from>
              <to>
                <xdr:col>15</xdr:col>
                <xdr:colOff>1203960</xdr:colOff>
                <xdr:row>3</xdr:row>
                <xdr:rowOff>0</xdr:rowOff>
              </to>
            </anchor>
          </controlPr>
        </control>
      </mc:Choice>
      <mc:Fallback>
        <control shapeId="5124" r:id="rId4" name="TextBox1"/>
      </mc:Fallback>
    </mc:AlternateContent>
  </controls>
  <extLst>
    <ext xmlns:x14="http://schemas.microsoft.com/office/spreadsheetml/2009/9/main" uri="{CCE6A557-97BC-4b89-ADB6-D9C93CAAB3DF}">
      <x14:dataValidations xmlns:xm="http://schemas.microsoft.com/office/excel/2006/main" count="3">
        <x14:dataValidation type="list" allowBlank="1" showInputMessage="1" showErrorMessage="1" xr:uid="{FA98BEE8-8F12-45B7-90EC-F435B2F6D322}">
          <x14:formula1>
            <xm:f>Dominios!$A$2:$A$14</xm:f>
          </x14:formula1>
          <xm:sqref>A3:A21</xm:sqref>
        </x14:dataValidation>
        <x14:dataValidation type="list" allowBlank="1" showInputMessage="1" showErrorMessage="1" xr:uid="{EA10702F-A570-44FA-9630-AB5DE6736651}">
          <x14:formula1>
            <xm:f>Dominios!$E$2:$E$3</xm:f>
          </x14:formula1>
          <xm:sqref>L3:L100</xm:sqref>
        </x14:dataValidation>
        <x14:dataValidation type="list" allowBlank="1" showInputMessage="1" showErrorMessage="1" xr:uid="{E1AEA598-25FF-4435-84C4-85159C577BF5}">
          <x14:formula1>
            <xm:f>Dominios!$B$2:$B$20</xm:f>
          </x14:formula1>
          <xm:sqref>C3:C100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77045-FD1F-439E-8AA9-B51E157CF268}">
  <sheetPr codeName="Hoja4">
    <tabColor theme="0" tint="-0.34998626667073579"/>
  </sheetPr>
  <dimension ref="A1:J86"/>
  <sheetViews>
    <sheetView zoomScale="90" zoomScaleNormal="85" workbookViewId="0">
      <pane ySplit="1" topLeftCell="A80" activePane="bottomLeft" state="frozen"/>
      <selection pane="bottomLeft" activeCell="B8" sqref="B8"/>
    </sheetView>
  </sheetViews>
  <sheetFormatPr baseColWidth="10" defaultRowHeight="14.4" x14ac:dyDescent="0.3"/>
  <cols>
    <col min="1" max="1" width="47" customWidth="1"/>
    <col min="2" max="2" width="6.77734375" style="9" customWidth="1"/>
    <col min="3" max="3" width="75.109375" customWidth="1"/>
    <col min="4" max="4" width="28.44140625" customWidth="1"/>
    <col min="5" max="5" width="45.88671875" customWidth="1"/>
    <col min="6" max="6" width="21.6640625" customWidth="1"/>
    <col min="7" max="7" width="28.109375" customWidth="1"/>
    <col min="8" max="8" width="99.33203125" customWidth="1"/>
    <col min="9" max="9" width="77.33203125" customWidth="1"/>
    <col min="10" max="10" width="53" style="7" customWidth="1"/>
  </cols>
  <sheetData>
    <row r="1" spans="1:10" s="28" customFormat="1" ht="22.2" customHeight="1" x14ac:dyDescent="0.3">
      <c r="A1" s="25" t="s">
        <v>20</v>
      </c>
      <c r="B1" s="25" t="s">
        <v>80</v>
      </c>
      <c r="C1" s="25" t="s">
        <v>19</v>
      </c>
      <c r="D1" s="25" t="s">
        <v>62</v>
      </c>
      <c r="E1" s="25" t="s">
        <v>159</v>
      </c>
      <c r="F1" s="25" t="s">
        <v>172</v>
      </c>
      <c r="G1" s="25" t="s">
        <v>175</v>
      </c>
      <c r="H1" s="26" t="s">
        <v>293</v>
      </c>
      <c r="I1" s="26" t="s">
        <v>189</v>
      </c>
      <c r="J1" s="27" t="s">
        <v>226</v>
      </c>
    </row>
    <row r="2" spans="1:10" x14ac:dyDescent="0.3">
      <c r="A2" t="s">
        <v>22</v>
      </c>
      <c r="B2" s="9">
        <v>1</v>
      </c>
      <c r="C2" t="s">
        <v>63</v>
      </c>
      <c r="D2" t="s">
        <v>151</v>
      </c>
      <c r="E2" t="s">
        <v>160</v>
      </c>
      <c r="F2" t="s">
        <v>283</v>
      </c>
      <c r="G2" t="s">
        <v>176</v>
      </c>
    </row>
    <row r="3" spans="1:10" x14ac:dyDescent="0.3">
      <c r="A3" t="s">
        <v>22</v>
      </c>
      <c r="B3" s="9">
        <v>2</v>
      </c>
      <c r="C3" t="s">
        <v>64</v>
      </c>
      <c r="D3" t="s">
        <v>152</v>
      </c>
      <c r="E3" t="s">
        <v>161</v>
      </c>
      <c r="F3" t="s">
        <v>174</v>
      </c>
      <c r="G3" t="s">
        <v>176</v>
      </c>
    </row>
    <row r="4" spans="1:10" x14ac:dyDescent="0.3">
      <c r="A4" t="s">
        <v>22</v>
      </c>
      <c r="B4" s="9">
        <v>3</v>
      </c>
      <c r="C4" t="s">
        <v>65</v>
      </c>
      <c r="D4" t="s">
        <v>153</v>
      </c>
      <c r="E4" t="s">
        <v>162</v>
      </c>
      <c r="F4" t="s">
        <v>178</v>
      </c>
      <c r="G4" t="s">
        <v>176</v>
      </c>
    </row>
    <row r="5" spans="1:10" x14ac:dyDescent="0.3">
      <c r="A5" t="s">
        <v>22</v>
      </c>
      <c r="B5" s="9">
        <v>4</v>
      </c>
      <c r="C5" t="s">
        <v>66</v>
      </c>
      <c r="D5" t="s">
        <v>152</v>
      </c>
      <c r="E5" t="s">
        <v>163</v>
      </c>
      <c r="F5" t="s">
        <v>174</v>
      </c>
      <c r="G5" t="s">
        <v>176</v>
      </c>
    </row>
    <row r="6" spans="1:10" x14ac:dyDescent="0.3">
      <c r="A6" t="s">
        <v>21</v>
      </c>
      <c r="B6" s="9">
        <v>5</v>
      </c>
      <c r="C6" t="s">
        <v>67</v>
      </c>
      <c r="D6" t="s">
        <v>151</v>
      </c>
      <c r="E6" t="s">
        <v>164</v>
      </c>
      <c r="F6" t="s">
        <v>283</v>
      </c>
      <c r="G6" t="s">
        <v>176</v>
      </c>
    </row>
    <row r="7" spans="1:10" x14ac:dyDescent="0.3">
      <c r="A7" t="s">
        <v>21</v>
      </c>
      <c r="B7" s="9">
        <v>6</v>
      </c>
      <c r="C7" t="s">
        <v>68</v>
      </c>
      <c r="D7" t="s">
        <v>152</v>
      </c>
      <c r="E7" t="s">
        <v>165</v>
      </c>
      <c r="F7" t="s">
        <v>174</v>
      </c>
      <c r="G7" t="s">
        <v>176</v>
      </c>
    </row>
    <row r="8" spans="1:10" x14ac:dyDescent="0.3">
      <c r="A8" t="s">
        <v>21</v>
      </c>
      <c r="B8" s="9">
        <v>7</v>
      </c>
      <c r="C8" t="s">
        <v>69</v>
      </c>
      <c r="D8" t="s">
        <v>153</v>
      </c>
      <c r="E8" t="s">
        <v>166</v>
      </c>
      <c r="F8" t="s">
        <v>178</v>
      </c>
      <c r="G8" t="s">
        <v>176</v>
      </c>
    </row>
    <row r="9" spans="1:10" x14ac:dyDescent="0.3">
      <c r="A9" t="s">
        <v>29</v>
      </c>
      <c r="B9" s="9">
        <v>8</v>
      </c>
      <c r="C9" t="s">
        <v>70</v>
      </c>
      <c r="D9" t="s">
        <v>151</v>
      </c>
      <c r="E9" t="s">
        <v>167</v>
      </c>
      <c r="F9" t="s">
        <v>284</v>
      </c>
      <c r="G9" t="s">
        <v>176</v>
      </c>
    </row>
    <row r="10" spans="1:10" x14ac:dyDescent="0.3">
      <c r="A10" t="s">
        <v>29</v>
      </c>
      <c r="B10" s="9">
        <v>9</v>
      </c>
      <c r="C10" t="s">
        <v>71</v>
      </c>
      <c r="D10" t="s">
        <v>168</v>
      </c>
      <c r="E10" t="s">
        <v>169</v>
      </c>
      <c r="F10" t="s">
        <v>285</v>
      </c>
      <c r="G10" t="s">
        <v>176</v>
      </c>
    </row>
    <row r="11" spans="1:10" x14ac:dyDescent="0.3">
      <c r="A11" t="s">
        <v>29</v>
      </c>
      <c r="B11" s="9">
        <v>10</v>
      </c>
      <c r="C11" t="s">
        <v>72</v>
      </c>
      <c r="D11" t="s">
        <v>152</v>
      </c>
      <c r="E11" t="s">
        <v>170</v>
      </c>
      <c r="F11" t="s">
        <v>174</v>
      </c>
      <c r="G11" t="s">
        <v>176</v>
      </c>
    </row>
    <row r="12" spans="1:10" x14ac:dyDescent="0.3">
      <c r="A12" t="s">
        <v>29</v>
      </c>
      <c r="B12" s="9">
        <v>11</v>
      </c>
      <c r="C12" t="s">
        <v>73</v>
      </c>
      <c r="D12" t="s">
        <v>152</v>
      </c>
      <c r="E12" t="s">
        <v>171</v>
      </c>
      <c r="F12" t="s">
        <v>174</v>
      </c>
      <c r="G12" t="s">
        <v>176</v>
      </c>
    </row>
    <row r="13" spans="1:10" x14ac:dyDescent="0.3">
      <c r="A13" t="s">
        <v>29</v>
      </c>
      <c r="B13" s="9">
        <v>12</v>
      </c>
      <c r="C13" t="s">
        <v>74</v>
      </c>
      <c r="D13" t="s">
        <v>153</v>
      </c>
      <c r="E13" t="s">
        <v>177</v>
      </c>
      <c r="F13" t="s">
        <v>178</v>
      </c>
      <c r="G13" t="s">
        <v>176</v>
      </c>
    </row>
    <row r="14" spans="1:10" x14ac:dyDescent="0.3">
      <c r="A14" t="s">
        <v>29</v>
      </c>
      <c r="B14" s="9">
        <v>13</v>
      </c>
      <c r="C14" t="s">
        <v>75</v>
      </c>
      <c r="D14" t="s">
        <v>180</v>
      </c>
      <c r="E14" t="s">
        <v>294</v>
      </c>
      <c r="F14" t="s">
        <v>178</v>
      </c>
      <c r="G14" t="s">
        <v>176</v>
      </c>
    </row>
    <row r="15" spans="1:10" x14ac:dyDescent="0.3">
      <c r="A15" t="s">
        <v>28</v>
      </c>
      <c r="B15" s="9">
        <v>14</v>
      </c>
      <c r="C15" t="s">
        <v>76</v>
      </c>
      <c r="D15" t="s">
        <v>181</v>
      </c>
      <c r="E15" t="s">
        <v>295</v>
      </c>
      <c r="F15" t="s">
        <v>173</v>
      </c>
      <c r="G15" t="s">
        <v>176</v>
      </c>
    </row>
    <row r="16" spans="1:10" x14ac:dyDescent="0.3">
      <c r="A16" t="s">
        <v>28</v>
      </c>
      <c r="B16" s="9">
        <v>15</v>
      </c>
      <c r="C16" t="s">
        <v>77</v>
      </c>
      <c r="D16" t="s">
        <v>182</v>
      </c>
      <c r="E16" t="s">
        <v>296</v>
      </c>
      <c r="F16" t="s">
        <v>286</v>
      </c>
      <c r="G16" t="s">
        <v>176</v>
      </c>
    </row>
    <row r="17" spans="1:9" x14ac:dyDescent="0.3">
      <c r="A17" t="s">
        <v>28</v>
      </c>
      <c r="B17" s="9">
        <v>16</v>
      </c>
      <c r="C17" t="s">
        <v>78</v>
      </c>
      <c r="D17" t="s">
        <v>183</v>
      </c>
      <c r="E17" t="s">
        <v>297</v>
      </c>
      <c r="F17" t="s">
        <v>174</v>
      </c>
      <c r="G17" t="s">
        <v>176</v>
      </c>
    </row>
    <row r="18" spans="1:9" x14ac:dyDescent="0.3">
      <c r="A18" t="s">
        <v>28</v>
      </c>
      <c r="B18" s="9">
        <v>17</v>
      </c>
      <c r="C18" t="s">
        <v>79</v>
      </c>
      <c r="D18" t="s">
        <v>179</v>
      </c>
      <c r="E18" t="s">
        <v>298</v>
      </c>
      <c r="F18" t="s">
        <v>178</v>
      </c>
      <c r="G18" t="s">
        <v>176</v>
      </c>
    </row>
    <row r="19" spans="1:9" x14ac:dyDescent="0.3">
      <c r="A19" t="s">
        <v>28</v>
      </c>
      <c r="B19" s="9">
        <v>18</v>
      </c>
      <c r="C19" t="s">
        <v>81</v>
      </c>
      <c r="D19" t="s">
        <v>179</v>
      </c>
      <c r="E19" t="s">
        <v>299</v>
      </c>
      <c r="F19" t="s">
        <v>178</v>
      </c>
      <c r="G19" t="s">
        <v>176</v>
      </c>
    </row>
    <row r="20" spans="1:9" x14ac:dyDescent="0.3">
      <c r="A20" t="s">
        <v>56</v>
      </c>
      <c r="B20" s="9" t="s">
        <v>292</v>
      </c>
      <c r="C20" t="s">
        <v>82</v>
      </c>
      <c r="D20" t="s">
        <v>181</v>
      </c>
      <c r="E20" t="s">
        <v>300</v>
      </c>
      <c r="F20" t="s">
        <v>287</v>
      </c>
      <c r="G20" t="s">
        <v>176</v>
      </c>
    </row>
    <row r="21" spans="1:9" x14ac:dyDescent="0.3">
      <c r="A21" t="s">
        <v>56</v>
      </c>
      <c r="B21" s="9" t="s">
        <v>291</v>
      </c>
      <c r="C21" t="s">
        <v>83</v>
      </c>
      <c r="D21" t="s">
        <v>184</v>
      </c>
      <c r="E21" t="s">
        <v>301</v>
      </c>
      <c r="F21" t="s">
        <v>174</v>
      </c>
      <c r="G21" t="s">
        <v>176</v>
      </c>
    </row>
    <row r="22" spans="1:9" x14ac:dyDescent="0.3">
      <c r="A22" t="s">
        <v>56</v>
      </c>
      <c r="B22" s="9">
        <v>20</v>
      </c>
      <c r="C22" t="s">
        <v>84</v>
      </c>
      <c r="D22" t="s">
        <v>185</v>
      </c>
      <c r="E22" t="s">
        <v>302</v>
      </c>
      <c r="F22" t="s">
        <v>178</v>
      </c>
      <c r="G22" t="s">
        <v>176</v>
      </c>
    </row>
    <row r="23" spans="1:9" x14ac:dyDescent="0.3">
      <c r="A23" t="s">
        <v>30</v>
      </c>
      <c r="B23" s="9">
        <v>21</v>
      </c>
      <c r="C23" t="s">
        <v>85</v>
      </c>
      <c r="D23" t="s">
        <v>184</v>
      </c>
      <c r="E23" t="s">
        <v>303</v>
      </c>
      <c r="F23" t="s">
        <v>174</v>
      </c>
      <c r="G23" t="s">
        <v>290</v>
      </c>
      <c r="H23" t="s">
        <v>186</v>
      </c>
    </row>
    <row r="24" spans="1:9" x14ac:dyDescent="0.3">
      <c r="A24" t="s">
        <v>30</v>
      </c>
      <c r="B24" s="9">
        <v>22</v>
      </c>
      <c r="C24" t="s">
        <v>86</v>
      </c>
      <c r="D24" t="s">
        <v>185</v>
      </c>
      <c r="E24" t="s">
        <v>304</v>
      </c>
      <c r="F24" t="s">
        <v>178</v>
      </c>
      <c r="G24" t="s">
        <v>290</v>
      </c>
      <c r="H24" t="s">
        <v>187</v>
      </c>
    </row>
    <row r="25" spans="1:9" x14ac:dyDescent="0.3">
      <c r="A25" t="s">
        <v>30</v>
      </c>
      <c r="B25" s="9">
        <v>23</v>
      </c>
      <c r="C25" t="s">
        <v>87</v>
      </c>
      <c r="D25" t="s">
        <v>184</v>
      </c>
      <c r="E25" t="s">
        <v>305</v>
      </c>
      <c r="F25" t="s">
        <v>174</v>
      </c>
      <c r="G25" t="s">
        <v>290</v>
      </c>
      <c r="I25" t="s">
        <v>188</v>
      </c>
    </row>
    <row r="26" spans="1:9" x14ac:dyDescent="0.3">
      <c r="A26" t="s">
        <v>30</v>
      </c>
      <c r="B26" s="9">
        <v>24</v>
      </c>
      <c r="C26" t="s">
        <v>88</v>
      </c>
      <c r="D26" t="s">
        <v>184</v>
      </c>
      <c r="E26" t="s">
        <v>306</v>
      </c>
      <c r="F26" t="s">
        <v>174</v>
      </c>
      <c r="G26" t="s">
        <v>290</v>
      </c>
      <c r="I26" t="s">
        <v>190</v>
      </c>
    </row>
    <row r="27" spans="1:9" x14ac:dyDescent="0.3">
      <c r="A27" t="s">
        <v>30</v>
      </c>
      <c r="B27" s="9">
        <v>24</v>
      </c>
      <c r="C27" t="s">
        <v>89</v>
      </c>
      <c r="D27" t="s">
        <v>184</v>
      </c>
      <c r="E27" t="s">
        <v>307</v>
      </c>
      <c r="F27" t="s">
        <v>174</v>
      </c>
      <c r="G27" t="s">
        <v>290</v>
      </c>
      <c r="H27" t="s">
        <v>191</v>
      </c>
      <c r="I27" t="s">
        <v>192</v>
      </c>
    </row>
    <row r="28" spans="1:9" x14ac:dyDescent="0.3">
      <c r="A28" t="s">
        <v>30</v>
      </c>
      <c r="B28" s="9">
        <v>26</v>
      </c>
      <c r="C28" t="s">
        <v>193</v>
      </c>
      <c r="D28" t="s">
        <v>184</v>
      </c>
      <c r="E28" t="s">
        <v>308</v>
      </c>
      <c r="F28" t="s">
        <v>174</v>
      </c>
      <c r="G28" t="s">
        <v>290</v>
      </c>
    </row>
    <row r="29" spans="1:9" x14ac:dyDescent="0.3">
      <c r="A29" t="s">
        <v>30</v>
      </c>
      <c r="B29" s="9">
        <v>27</v>
      </c>
      <c r="C29" t="s">
        <v>90</v>
      </c>
      <c r="D29" t="s">
        <v>184</v>
      </c>
      <c r="E29" t="s">
        <v>309</v>
      </c>
      <c r="F29" t="s">
        <v>174</v>
      </c>
      <c r="G29" t="s">
        <v>290</v>
      </c>
    </row>
    <row r="30" spans="1:9" x14ac:dyDescent="0.3">
      <c r="A30" t="s">
        <v>57</v>
      </c>
      <c r="B30" s="9">
        <v>28</v>
      </c>
      <c r="C30" t="s">
        <v>91</v>
      </c>
      <c r="D30" t="s">
        <v>194</v>
      </c>
      <c r="E30" t="s">
        <v>194</v>
      </c>
      <c r="F30" t="s">
        <v>2</v>
      </c>
      <c r="G30" t="s">
        <v>176</v>
      </c>
      <c r="H30" t="s">
        <v>195</v>
      </c>
    </row>
    <row r="31" spans="1:9" x14ac:dyDescent="0.3">
      <c r="A31" t="s">
        <v>57</v>
      </c>
      <c r="B31" s="9">
        <v>128</v>
      </c>
      <c r="C31" t="s">
        <v>197</v>
      </c>
      <c r="D31" t="s">
        <v>196</v>
      </c>
      <c r="E31" t="s">
        <v>310</v>
      </c>
      <c r="F31" t="s">
        <v>2</v>
      </c>
      <c r="H31" t="s">
        <v>198</v>
      </c>
    </row>
    <row r="32" spans="1:9" ht="14.4" customHeight="1" x14ac:dyDescent="0.3">
      <c r="A32" t="s">
        <v>57</v>
      </c>
      <c r="B32" s="9">
        <v>29</v>
      </c>
      <c r="C32" t="s">
        <v>199</v>
      </c>
      <c r="D32" t="s">
        <v>196</v>
      </c>
      <c r="E32" t="s">
        <v>311</v>
      </c>
      <c r="F32" t="s">
        <v>2</v>
      </c>
      <c r="H32" t="s">
        <v>200</v>
      </c>
      <c r="I32" t="s">
        <v>201</v>
      </c>
    </row>
    <row r="33" spans="1:9" ht="37.200000000000003" customHeight="1" x14ac:dyDescent="0.3">
      <c r="A33" t="s">
        <v>57</v>
      </c>
      <c r="B33" s="9">
        <v>30</v>
      </c>
      <c r="C33" t="s">
        <v>92</v>
      </c>
      <c r="D33" t="s">
        <v>184</v>
      </c>
      <c r="E33" s="7" t="s">
        <v>312</v>
      </c>
      <c r="F33" t="s">
        <v>174</v>
      </c>
      <c r="H33" t="s">
        <v>202</v>
      </c>
      <c r="I33" t="s">
        <v>201</v>
      </c>
    </row>
    <row r="34" spans="1:9" ht="33" customHeight="1" x14ac:dyDescent="0.3">
      <c r="A34" t="s">
        <v>57</v>
      </c>
      <c r="B34" s="9">
        <v>31</v>
      </c>
      <c r="C34" t="s">
        <v>93</v>
      </c>
      <c r="D34" t="s">
        <v>196</v>
      </c>
      <c r="E34" s="7" t="s">
        <v>313</v>
      </c>
      <c r="F34" t="s">
        <v>178</v>
      </c>
      <c r="H34" t="s">
        <v>203</v>
      </c>
      <c r="I34" t="s">
        <v>201</v>
      </c>
    </row>
    <row r="35" spans="1:9" x14ac:dyDescent="0.3">
      <c r="A35" t="s">
        <v>57</v>
      </c>
      <c r="B35" s="9">
        <v>32</v>
      </c>
      <c r="C35" t="s">
        <v>94</v>
      </c>
      <c r="D35" t="s">
        <v>196</v>
      </c>
      <c r="E35" t="s">
        <v>314</v>
      </c>
      <c r="F35" t="s">
        <v>2</v>
      </c>
      <c r="H35" t="s">
        <v>204</v>
      </c>
    </row>
    <row r="36" spans="1:9" x14ac:dyDescent="0.3">
      <c r="A36" t="s">
        <v>58</v>
      </c>
      <c r="B36" s="9">
        <v>33</v>
      </c>
      <c r="C36" t="s">
        <v>95</v>
      </c>
      <c r="D36" t="s">
        <v>205</v>
      </c>
      <c r="E36" t="s">
        <v>315</v>
      </c>
      <c r="F36" t="s">
        <v>2</v>
      </c>
    </row>
    <row r="37" spans="1:9" x14ac:dyDescent="0.3">
      <c r="A37" t="s">
        <v>58</v>
      </c>
      <c r="B37" s="9">
        <v>34</v>
      </c>
      <c r="C37" t="s">
        <v>96</v>
      </c>
      <c r="D37" t="s">
        <v>206</v>
      </c>
      <c r="E37" t="s">
        <v>316</v>
      </c>
      <c r="F37" t="s">
        <v>2</v>
      </c>
    </row>
    <row r="38" spans="1:9" x14ac:dyDescent="0.3">
      <c r="A38" t="s">
        <v>58</v>
      </c>
      <c r="B38" s="9">
        <v>35</v>
      </c>
      <c r="C38" t="s">
        <v>97</v>
      </c>
      <c r="D38" t="s">
        <v>207</v>
      </c>
      <c r="E38" t="s">
        <v>317</v>
      </c>
      <c r="F38" t="s">
        <v>2</v>
      </c>
    </row>
    <row r="39" spans="1:9" x14ac:dyDescent="0.3">
      <c r="A39" t="s">
        <v>58</v>
      </c>
      <c r="B39" s="9">
        <v>36</v>
      </c>
      <c r="C39" t="s">
        <v>98</v>
      </c>
      <c r="D39" t="s">
        <v>208</v>
      </c>
      <c r="E39" t="s">
        <v>318</v>
      </c>
      <c r="F39" t="s">
        <v>2</v>
      </c>
    </row>
    <row r="40" spans="1:9" x14ac:dyDescent="0.3">
      <c r="A40" t="s">
        <v>58</v>
      </c>
      <c r="B40" s="9">
        <v>37</v>
      </c>
      <c r="C40" t="s">
        <v>99</v>
      </c>
      <c r="D40" t="s">
        <v>209</v>
      </c>
      <c r="E40" t="s">
        <v>319</v>
      </c>
      <c r="F40" t="s">
        <v>2</v>
      </c>
    </row>
    <row r="41" spans="1:9" x14ac:dyDescent="0.3">
      <c r="A41" t="s">
        <v>58</v>
      </c>
      <c r="B41" s="9">
        <v>38</v>
      </c>
      <c r="C41" t="s">
        <v>100</v>
      </c>
      <c r="D41" t="s">
        <v>210</v>
      </c>
      <c r="E41" t="s">
        <v>320</v>
      </c>
      <c r="F41" t="s">
        <v>2</v>
      </c>
    </row>
    <row r="42" spans="1:9" ht="86.4" x14ac:dyDescent="0.3">
      <c r="A42" t="s">
        <v>58</v>
      </c>
      <c r="B42" s="9">
        <v>39</v>
      </c>
      <c r="C42" t="s">
        <v>101</v>
      </c>
      <c r="D42" t="s">
        <v>196</v>
      </c>
      <c r="E42" s="7" t="s">
        <v>321</v>
      </c>
      <c r="F42" t="s">
        <v>2</v>
      </c>
    </row>
    <row r="43" spans="1:9" ht="172.8" x14ac:dyDescent="0.3">
      <c r="A43" t="s">
        <v>58</v>
      </c>
      <c r="B43" s="9">
        <v>40</v>
      </c>
      <c r="C43" t="s">
        <v>102</v>
      </c>
      <c r="D43" t="s">
        <v>196</v>
      </c>
      <c r="E43" s="7" t="s">
        <v>322</v>
      </c>
      <c r="F43" t="s">
        <v>2</v>
      </c>
    </row>
    <row r="44" spans="1:9" ht="21.6" customHeight="1" x14ac:dyDescent="0.3">
      <c r="A44" t="s">
        <v>58</v>
      </c>
      <c r="B44" s="9">
        <v>41</v>
      </c>
      <c r="C44" t="s">
        <v>103</v>
      </c>
      <c r="D44" t="s">
        <v>196</v>
      </c>
      <c r="E44" t="s">
        <v>323</v>
      </c>
      <c r="F44" t="s">
        <v>2</v>
      </c>
      <c r="H44" t="s">
        <v>211</v>
      </c>
      <c r="I44" t="s">
        <v>212</v>
      </c>
    </row>
    <row r="45" spans="1:9" x14ac:dyDescent="0.3">
      <c r="A45" t="s">
        <v>59</v>
      </c>
      <c r="B45" s="9">
        <v>42</v>
      </c>
      <c r="C45" t="s">
        <v>104</v>
      </c>
      <c r="D45" t="s">
        <v>213</v>
      </c>
      <c r="E45" t="s">
        <v>324</v>
      </c>
      <c r="F45" t="s">
        <v>2</v>
      </c>
      <c r="H45" t="s">
        <v>214</v>
      </c>
    </row>
    <row r="46" spans="1:9" x14ac:dyDescent="0.3">
      <c r="A46" t="s">
        <v>59</v>
      </c>
      <c r="B46" s="9">
        <v>43</v>
      </c>
      <c r="C46" t="s">
        <v>105</v>
      </c>
      <c r="D46" t="s">
        <v>215</v>
      </c>
      <c r="E46" t="s">
        <v>325</v>
      </c>
      <c r="F46" t="s">
        <v>2</v>
      </c>
      <c r="H46" t="s">
        <v>214</v>
      </c>
    </row>
    <row r="47" spans="1:9" x14ac:dyDescent="0.3">
      <c r="A47" t="s">
        <v>59</v>
      </c>
      <c r="B47" s="9">
        <v>44</v>
      </c>
      <c r="C47" t="s">
        <v>106</v>
      </c>
      <c r="D47" t="s">
        <v>216</v>
      </c>
      <c r="E47" t="s">
        <v>326</v>
      </c>
      <c r="F47" t="s">
        <v>2</v>
      </c>
      <c r="H47" t="s">
        <v>214</v>
      </c>
    </row>
    <row r="48" spans="1:9" x14ac:dyDescent="0.3">
      <c r="A48" t="s">
        <v>59</v>
      </c>
      <c r="B48" s="9">
        <v>45</v>
      </c>
      <c r="C48" t="s">
        <v>107</v>
      </c>
      <c r="D48" t="s">
        <v>217</v>
      </c>
      <c r="E48" t="s">
        <v>218</v>
      </c>
      <c r="F48" t="s">
        <v>2</v>
      </c>
      <c r="H48" t="s">
        <v>214</v>
      </c>
    </row>
    <row r="49" spans="1:10" x14ac:dyDescent="0.3">
      <c r="A49" t="s">
        <v>59</v>
      </c>
      <c r="B49" s="9">
        <v>46</v>
      </c>
      <c r="C49" t="s">
        <v>108</v>
      </c>
      <c r="D49" t="s">
        <v>219</v>
      </c>
      <c r="E49" t="s">
        <v>220</v>
      </c>
      <c r="F49" t="s">
        <v>2</v>
      </c>
      <c r="H49" t="s">
        <v>214</v>
      </c>
    </row>
    <row r="50" spans="1:10" ht="21.6" customHeight="1" x14ac:dyDescent="0.3">
      <c r="A50" t="s">
        <v>59</v>
      </c>
      <c r="B50" s="9">
        <v>47</v>
      </c>
      <c r="C50" t="s">
        <v>109</v>
      </c>
      <c r="D50" t="s">
        <v>196</v>
      </c>
      <c r="E50" t="s">
        <v>221</v>
      </c>
      <c r="F50" t="s">
        <v>2</v>
      </c>
      <c r="H50" t="s">
        <v>222</v>
      </c>
    </row>
    <row r="51" spans="1:10" ht="22.8" customHeight="1" x14ac:dyDescent="0.3">
      <c r="A51" t="s">
        <v>59</v>
      </c>
      <c r="B51" s="9">
        <v>48</v>
      </c>
      <c r="C51" t="s">
        <v>110</v>
      </c>
      <c r="D51" t="s">
        <v>196</v>
      </c>
      <c r="E51" t="s">
        <v>223</v>
      </c>
      <c r="F51" t="s">
        <v>2</v>
      </c>
      <c r="H51" t="s">
        <v>224</v>
      </c>
      <c r="J51" s="8" t="s">
        <v>225</v>
      </c>
    </row>
    <row r="52" spans="1:10" ht="31.8" customHeight="1" x14ac:dyDescent="0.3">
      <c r="A52" t="s">
        <v>59</v>
      </c>
      <c r="B52" s="9">
        <v>49</v>
      </c>
      <c r="C52" t="s">
        <v>111</v>
      </c>
      <c r="D52" t="s">
        <v>196</v>
      </c>
      <c r="E52" t="s">
        <v>223</v>
      </c>
      <c r="F52" t="s">
        <v>2</v>
      </c>
      <c r="H52" t="s">
        <v>227</v>
      </c>
      <c r="I52" t="s">
        <v>212</v>
      </c>
      <c r="J52" s="7" t="s">
        <v>228</v>
      </c>
    </row>
    <row r="53" spans="1:10" ht="22.8" customHeight="1" x14ac:dyDescent="0.3">
      <c r="A53" t="s">
        <v>59</v>
      </c>
      <c r="B53" s="9">
        <v>50</v>
      </c>
      <c r="C53" t="s">
        <v>112</v>
      </c>
      <c r="D53" t="s">
        <v>196</v>
      </c>
      <c r="E53" t="s">
        <v>229</v>
      </c>
      <c r="F53" t="s">
        <v>2</v>
      </c>
      <c r="H53" t="s">
        <v>230</v>
      </c>
      <c r="J53" s="7" t="s">
        <v>228</v>
      </c>
    </row>
    <row r="54" spans="1:10" ht="16.2" customHeight="1" x14ac:dyDescent="0.3">
      <c r="A54" t="s">
        <v>59</v>
      </c>
      <c r="B54" s="9">
        <v>51</v>
      </c>
      <c r="C54" t="s">
        <v>113</v>
      </c>
      <c r="D54" t="s">
        <v>196</v>
      </c>
      <c r="E54" t="s">
        <v>229</v>
      </c>
      <c r="F54" t="s">
        <v>2</v>
      </c>
      <c r="H54" t="s">
        <v>230</v>
      </c>
      <c r="I54" t="s">
        <v>231</v>
      </c>
      <c r="J54" s="7" t="s">
        <v>228</v>
      </c>
    </row>
    <row r="55" spans="1:10" ht="13.2" customHeight="1" x14ac:dyDescent="0.3">
      <c r="A55" t="s">
        <v>60</v>
      </c>
      <c r="B55" s="9">
        <v>52</v>
      </c>
      <c r="C55" t="s">
        <v>114</v>
      </c>
      <c r="D55" t="s">
        <v>196</v>
      </c>
      <c r="E55" t="s">
        <v>232</v>
      </c>
      <c r="F55" t="s">
        <v>2</v>
      </c>
      <c r="H55" t="s">
        <v>233</v>
      </c>
      <c r="I55" t="s">
        <v>234</v>
      </c>
      <c r="J55" s="7" t="s">
        <v>235</v>
      </c>
    </row>
    <row r="56" spans="1:10" ht="18" customHeight="1" x14ac:dyDescent="0.3">
      <c r="A56" t="s">
        <v>60</v>
      </c>
      <c r="B56" s="9">
        <v>53</v>
      </c>
      <c r="C56" t="s">
        <v>115</v>
      </c>
      <c r="D56" t="s">
        <v>196</v>
      </c>
      <c r="E56" t="s">
        <v>236</v>
      </c>
      <c r="F56" t="s">
        <v>2</v>
      </c>
      <c r="H56" t="s">
        <v>237</v>
      </c>
      <c r="I56" t="s">
        <v>234</v>
      </c>
      <c r="J56" s="7" t="s">
        <v>235</v>
      </c>
    </row>
    <row r="57" spans="1:10" x14ac:dyDescent="0.3">
      <c r="A57" t="s">
        <v>31</v>
      </c>
      <c r="B57" s="9">
        <v>54</v>
      </c>
      <c r="C57" t="s">
        <v>118</v>
      </c>
      <c r="D57" t="s">
        <v>206</v>
      </c>
      <c r="E57" t="s">
        <v>238</v>
      </c>
      <c r="F57" t="s">
        <v>2</v>
      </c>
      <c r="H57" t="s">
        <v>239</v>
      </c>
    </row>
    <row r="58" spans="1:10" x14ac:dyDescent="0.3">
      <c r="A58" t="s">
        <v>31</v>
      </c>
      <c r="B58" s="9">
        <v>55</v>
      </c>
      <c r="C58" t="s">
        <v>119</v>
      </c>
      <c r="D58" t="s">
        <v>205</v>
      </c>
      <c r="E58" t="s">
        <v>240</v>
      </c>
      <c r="F58" t="s">
        <v>2</v>
      </c>
      <c r="H58" t="s">
        <v>239</v>
      </c>
    </row>
    <row r="59" spans="1:10" x14ac:dyDescent="0.3">
      <c r="A59" t="s">
        <v>31</v>
      </c>
      <c r="B59" s="9">
        <v>56</v>
      </c>
      <c r="C59" t="s">
        <v>120</v>
      </c>
      <c r="D59" t="s">
        <v>207</v>
      </c>
      <c r="E59" t="s">
        <v>241</v>
      </c>
      <c r="F59" t="s">
        <v>2</v>
      </c>
      <c r="H59" t="s">
        <v>214</v>
      </c>
    </row>
    <row r="60" spans="1:10" x14ac:dyDescent="0.3">
      <c r="A60" t="s">
        <v>31</v>
      </c>
      <c r="B60" s="9">
        <v>57</v>
      </c>
      <c r="C60" t="s">
        <v>121</v>
      </c>
      <c r="D60" t="s">
        <v>208</v>
      </c>
      <c r="E60" t="s">
        <v>242</v>
      </c>
      <c r="F60" t="s">
        <v>2</v>
      </c>
      <c r="H60" t="s">
        <v>247</v>
      </c>
    </row>
    <row r="61" spans="1:10" x14ac:dyDescent="0.3">
      <c r="A61" t="s">
        <v>31</v>
      </c>
      <c r="B61" s="9">
        <v>58</v>
      </c>
      <c r="C61" t="s">
        <v>122</v>
      </c>
      <c r="D61" t="s">
        <v>209</v>
      </c>
      <c r="E61" t="s">
        <v>243</v>
      </c>
      <c r="F61" t="s">
        <v>2</v>
      </c>
      <c r="H61" t="s">
        <v>248</v>
      </c>
    </row>
    <row r="62" spans="1:10" x14ac:dyDescent="0.3">
      <c r="A62" t="s">
        <v>31</v>
      </c>
      <c r="B62" s="9">
        <v>59</v>
      </c>
      <c r="C62" t="s">
        <v>123</v>
      </c>
      <c r="D62" t="s">
        <v>244</v>
      </c>
      <c r="E62" t="s">
        <v>245</v>
      </c>
      <c r="F62" t="s">
        <v>2</v>
      </c>
      <c r="H62" t="s">
        <v>249</v>
      </c>
    </row>
    <row r="63" spans="1:10" x14ac:dyDescent="0.3">
      <c r="A63" t="s">
        <v>34</v>
      </c>
      <c r="B63" s="9">
        <v>159</v>
      </c>
      <c r="C63" t="s">
        <v>124</v>
      </c>
      <c r="D63" t="s">
        <v>181</v>
      </c>
      <c r="E63" t="s">
        <v>246</v>
      </c>
      <c r="F63" t="s">
        <v>288</v>
      </c>
      <c r="H63" t="s">
        <v>250</v>
      </c>
    </row>
    <row r="64" spans="1:10" x14ac:dyDescent="0.3">
      <c r="A64" t="s">
        <v>35</v>
      </c>
      <c r="C64" s="2" t="s">
        <v>32</v>
      </c>
    </row>
    <row r="65" spans="1:9" x14ac:dyDescent="0.3">
      <c r="A65" t="s">
        <v>33</v>
      </c>
      <c r="B65" s="9">
        <v>60</v>
      </c>
      <c r="C65" t="s">
        <v>116</v>
      </c>
      <c r="D65" t="s">
        <v>184</v>
      </c>
      <c r="E65" t="s">
        <v>251</v>
      </c>
      <c r="F65" t="s">
        <v>174</v>
      </c>
      <c r="G65" t="s">
        <v>176</v>
      </c>
    </row>
    <row r="66" spans="1:9" x14ac:dyDescent="0.3">
      <c r="A66" t="s">
        <v>33</v>
      </c>
      <c r="B66" s="9">
        <v>61</v>
      </c>
      <c r="C66" t="s">
        <v>253</v>
      </c>
      <c r="D66" t="s">
        <v>185</v>
      </c>
      <c r="E66" t="s">
        <v>252</v>
      </c>
      <c r="F66" t="s">
        <v>178</v>
      </c>
      <c r="G66" t="s">
        <v>176</v>
      </c>
    </row>
    <row r="67" spans="1:9" x14ac:dyDescent="0.3">
      <c r="A67" t="s">
        <v>33</v>
      </c>
      <c r="B67" s="9">
        <v>62</v>
      </c>
      <c r="C67" t="s">
        <v>117</v>
      </c>
      <c r="D67" t="s">
        <v>254</v>
      </c>
      <c r="E67" t="s">
        <v>255</v>
      </c>
      <c r="F67" t="s">
        <v>174</v>
      </c>
      <c r="G67" t="s">
        <v>176</v>
      </c>
      <c r="H67" t="s">
        <v>256</v>
      </c>
      <c r="I67" t="s">
        <v>257</v>
      </c>
    </row>
    <row r="68" spans="1:9" x14ac:dyDescent="0.3">
      <c r="A68" t="s">
        <v>33</v>
      </c>
      <c r="B68" s="9">
        <v>63</v>
      </c>
      <c r="C68" t="s">
        <v>117</v>
      </c>
      <c r="D68" t="s">
        <v>254</v>
      </c>
      <c r="E68" t="s">
        <v>258</v>
      </c>
      <c r="F68" t="s">
        <v>178</v>
      </c>
      <c r="G68" t="s">
        <v>176</v>
      </c>
      <c r="H68" t="s">
        <v>259</v>
      </c>
      <c r="I68" t="s">
        <v>257</v>
      </c>
    </row>
    <row r="69" spans="1:9" x14ac:dyDescent="0.3">
      <c r="A69" t="s">
        <v>33</v>
      </c>
      <c r="B69" s="9">
        <v>64</v>
      </c>
      <c r="C69" t="s">
        <v>125</v>
      </c>
      <c r="D69" t="s">
        <v>254</v>
      </c>
      <c r="E69" t="s">
        <v>260</v>
      </c>
      <c r="F69" t="s">
        <v>178</v>
      </c>
      <c r="G69" t="s">
        <v>176</v>
      </c>
      <c r="H69" t="s">
        <v>261</v>
      </c>
      <c r="I69" t="s">
        <v>257</v>
      </c>
    </row>
    <row r="70" spans="1:9" x14ac:dyDescent="0.3">
      <c r="A70" t="s">
        <v>36</v>
      </c>
      <c r="B70" s="9">
        <v>65</v>
      </c>
      <c r="C70" t="s">
        <v>126</v>
      </c>
      <c r="D70" t="s">
        <v>184</v>
      </c>
      <c r="E70" t="s">
        <v>262</v>
      </c>
      <c r="F70" t="s">
        <v>174</v>
      </c>
      <c r="G70" t="s">
        <v>176</v>
      </c>
    </row>
    <row r="71" spans="1:9" x14ac:dyDescent="0.3">
      <c r="A71" t="s">
        <v>36</v>
      </c>
      <c r="B71" s="9">
        <v>66</v>
      </c>
      <c r="C71" t="s">
        <v>127</v>
      </c>
      <c r="D71" t="s">
        <v>263</v>
      </c>
      <c r="E71" t="s">
        <v>179</v>
      </c>
      <c r="F71" t="s">
        <v>178</v>
      </c>
      <c r="G71" t="s">
        <v>176</v>
      </c>
      <c r="H71" t="s">
        <v>264</v>
      </c>
    </row>
    <row r="72" spans="1:9" x14ac:dyDescent="0.3">
      <c r="A72" t="s">
        <v>36</v>
      </c>
      <c r="B72" s="9">
        <v>67</v>
      </c>
      <c r="C72" t="s">
        <v>128</v>
      </c>
      <c r="D72" t="s">
        <v>185</v>
      </c>
      <c r="E72" t="s">
        <v>265</v>
      </c>
      <c r="F72" t="s">
        <v>178</v>
      </c>
      <c r="G72" t="s">
        <v>176</v>
      </c>
    </row>
    <row r="73" spans="1:9" x14ac:dyDescent="0.3">
      <c r="A73" t="s">
        <v>37</v>
      </c>
      <c r="B73" s="9">
        <v>68</v>
      </c>
      <c r="C73" t="s">
        <v>129</v>
      </c>
      <c r="D73" t="s">
        <v>206</v>
      </c>
      <c r="E73" t="s">
        <v>266</v>
      </c>
      <c r="F73" t="s">
        <v>2</v>
      </c>
      <c r="G73" t="s">
        <v>176</v>
      </c>
    </row>
    <row r="74" spans="1:9" x14ac:dyDescent="0.3">
      <c r="A74" t="s">
        <v>37</v>
      </c>
      <c r="B74" s="9">
        <v>69</v>
      </c>
      <c r="C74" t="s">
        <v>130</v>
      </c>
      <c r="D74" t="s">
        <v>205</v>
      </c>
      <c r="E74" t="s">
        <v>267</v>
      </c>
      <c r="F74" t="s">
        <v>2</v>
      </c>
      <c r="G74" t="s">
        <v>176</v>
      </c>
      <c r="H74" t="s">
        <v>239</v>
      </c>
    </row>
    <row r="75" spans="1:9" x14ac:dyDescent="0.3">
      <c r="A75" t="s">
        <v>37</v>
      </c>
      <c r="B75" s="9">
        <v>70</v>
      </c>
      <c r="C75" t="s">
        <v>131</v>
      </c>
      <c r="D75" t="s">
        <v>207</v>
      </c>
      <c r="E75" t="s">
        <v>268</v>
      </c>
      <c r="F75" t="s">
        <v>2</v>
      </c>
      <c r="G75" t="s">
        <v>176</v>
      </c>
      <c r="H75" t="s">
        <v>239</v>
      </c>
    </row>
    <row r="76" spans="1:9" x14ac:dyDescent="0.3">
      <c r="A76" t="s">
        <v>37</v>
      </c>
      <c r="B76" s="9">
        <v>71</v>
      </c>
      <c r="C76" t="s">
        <v>132</v>
      </c>
      <c r="D76" t="s">
        <v>208</v>
      </c>
      <c r="E76" t="s">
        <v>269</v>
      </c>
      <c r="F76" t="s">
        <v>2</v>
      </c>
      <c r="G76" t="s">
        <v>176</v>
      </c>
      <c r="H76" t="s">
        <v>239</v>
      </c>
    </row>
    <row r="77" spans="1:9" x14ac:dyDescent="0.3">
      <c r="A77" t="s">
        <v>37</v>
      </c>
      <c r="B77" s="9">
        <v>72</v>
      </c>
      <c r="C77" t="s">
        <v>133</v>
      </c>
      <c r="D77" t="s">
        <v>209</v>
      </c>
      <c r="E77" t="s">
        <v>270</v>
      </c>
      <c r="F77" t="s">
        <v>2</v>
      </c>
      <c r="G77" t="s">
        <v>176</v>
      </c>
      <c r="H77" t="s">
        <v>239</v>
      </c>
    </row>
    <row r="78" spans="1:9" x14ac:dyDescent="0.3">
      <c r="A78" t="s">
        <v>37</v>
      </c>
      <c r="B78" s="9">
        <v>73</v>
      </c>
      <c r="C78" t="s">
        <v>134</v>
      </c>
      <c r="D78" t="s">
        <v>210</v>
      </c>
      <c r="E78" t="s">
        <v>271</v>
      </c>
      <c r="F78" t="s">
        <v>2</v>
      </c>
      <c r="G78" t="s">
        <v>176</v>
      </c>
      <c r="H78" t="s">
        <v>239</v>
      </c>
    </row>
    <row r="79" spans="1:9" x14ac:dyDescent="0.3">
      <c r="A79" t="s">
        <v>273</v>
      </c>
      <c r="B79" s="9">
        <v>101</v>
      </c>
      <c r="C79" t="s">
        <v>274</v>
      </c>
      <c r="D79" t="s">
        <v>182</v>
      </c>
      <c r="E79" t="s">
        <v>272</v>
      </c>
      <c r="F79" t="s">
        <v>289</v>
      </c>
      <c r="G79" t="s">
        <v>176</v>
      </c>
    </row>
    <row r="80" spans="1:9" x14ac:dyDescent="0.3">
      <c r="A80" t="s">
        <v>273</v>
      </c>
      <c r="B80" s="9">
        <v>102</v>
      </c>
      <c r="C80" t="s">
        <v>275</v>
      </c>
      <c r="D80" t="s">
        <v>277</v>
      </c>
      <c r="E80" t="s">
        <v>278</v>
      </c>
      <c r="F80" t="s">
        <v>174</v>
      </c>
    </row>
    <row r="81" spans="1:6" x14ac:dyDescent="0.3">
      <c r="A81" t="s">
        <v>273</v>
      </c>
      <c r="B81" s="9">
        <v>103</v>
      </c>
      <c r="C81" t="s">
        <v>276</v>
      </c>
      <c r="D81" t="s">
        <v>279</v>
      </c>
      <c r="E81" t="s">
        <v>280</v>
      </c>
      <c r="F81" t="s">
        <v>174</v>
      </c>
    </row>
    <row r="82" spans="1:6" x14ac:dyDescent="0.3">
      <c r="A82" t="s">
        <v>273</v>
      </c>
      <c r="B82" s="9">
        <v>104</v>
      </c>
      <c r="C82" t="s">
        <v>38</v>
      </c>
      <c r="D82" t="s">
        <v>185</v>
      </c>
      <c r="E82" t="s">
        <v>281</v>
      </c>
      <c r="F82" t="s">
        <v>178</v>
      </c>
    </row>
    <row r="83" spans="1:6" x14ac:dyDescent="0.3">
      <c r="A83" t="s">
        <v>273</v>
      </c>
      <c r="B83" s="9">
        <v>105</v>
      </c>
      <c r="C83" t="s">
        <v>39</v>
      </c>
      <c r="D83" t="s">
        <v>179</v>
      </c>
      <c r="E83" t="s">
        <v>282</v>
      </c>
      <c r="F83" t="s">
        <v>178</v>
      </c>
    </row>
    <row r="84" spans="1:6" x14ac:dyDescent="0.3">
      <c r="A84" t="s">
        <v>40</v>
      </c>
    </row>
    <row r="85" spans="1:6" x14ac:dyDescent="0.3">
      <c r="A85" t="s">
        <v>41</v>
      </c>
    </row>
    <row r="86" spans="1:6" x14ac:dyDescent="0.3">
      <c r="A86" t="s">
        <v>42</v>
      </c>
    </row>
  </sheetData>
  <phoneticPr fontId="12" type="noConversion"/>
  <hyperlinks>
    <hyperlink ref="C2" location="_Toc165541987" display="_Toc165541987" xr:uid="{0C7D66AB-3B97-4CA8-A916-CF6D588B93DF}"/>
    <hyperlink ref="C3" location="_Toc165541988" display="_Toc165541988" xr:uid="{070466D7-4B65-457A-8E46-285A659CD0AC}"/>
    <hyperlink ref="C4" location="_Toc165541989" display="_Toc165541989" xr:uid="{DB33D6D1-A35A-403F-83EC-723D7C72483B}"/>
    <hyperlink ref="C5" location="_Toc165541990" display="_Toc165541990" xr:uid="{72B5A8D9-F85C-405C-A0CE-68CCDB721B98}"/>
    <hyperlink ref="C6" location="_Toc165541992" display="_Toc165541992" xr:uid="{A3CD5FDC-A3B1-450A-B4AC-70F6F2C5149C}"/>
    <hyperlink ref="C7" location="_Toc165541993" display="_Toc165541993" xr:uid="{E30D1BC5-5F49-4B6E-B762-B8DFA30A01C2}"/>
    <hyperlink ref="C8" location="_Toc165541994" display="_Toc165541994" xr:uid="{FD660079-82F1-46F5-9FB0-D1EA84CAF835}"/>
    <hyperlink ref="C9" location="_Toc165541996" display="_Toc165541996" xr:uid="{C0737723-BB5F-42A2-A075-3F6F88B16B35}"/>
    <hyperlink ref="C10" location="_Toc165541997" display="_Toc165541997" xr:uid="{5A0F5FED-CD6B-4112-80D9-910C0648E0DA}"/>
    <hyperlink ref="C11" location="_Toc165541998" display="_Toc165541998" xr:uid="{1AF6E632-8DF9-4989-8099-65DD485BA6E9}"/>
    <hyperlink ref="C12" location="_Toc165541999" display="_Toc165541999" xr:uid="{52177A78-0C73-4585-9EA0-3800FB0094E2}"/>
    <hyperlink ref="C13" location="_Toc165542000" display="_Toc165542000" xr:uid="{EFA2B70E-5A1F-4D04-BD66-4AD9FB3E4141}"/>
    <hyperlink ref="C14" location="_Toc165542001" display="_Toc165542001" xr:uid="{3FB4B9A7-1871-461B-88C3-1804C476D0C5}"/>
    <hyperlink ref="C15" location="_Toc165542003" display="_Toc165542003" xr:uid="{8C650977-3D9E-4621-B657-DDBD87CB391D}"/>
    <hyperlink ref="C16" location="_Toc165542004" display="_Toc165542004" xr:uid="{136CF1B5-EB24-417F-922E-7A22DF935F0D}"/>
    <hyperlink ref="C17" location="_Toc165542005" display="_Toc165542005" xr:uid="{0609B2F0-5BBC-4500-8D54-A63B9A1BF155}"/>
    <hyperlink ref="C18" location="_Toc165542006" display="_Toc165542006" xr:uid="{5B81C7DE-EEA3-4184-AC1D-836DACCAD6FA}"/>
    <hyperlink ref="C19" location="_Toc165542007" display="_Toc165542007" xr:uid="{FD76A339-83BD-41CC-A9AF-D901B801CF77}"/>
    <hyperlink ref="C64" location="Medidas!A15" display="Véanse las medidas de la calidad de consistencia de dominio" xr:uid="{C03F5E8C-A0CE-4125-8933-8B295CDBD6DE}"/>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4A134D-7AD4-4BE0-BF1A-76834C6B392D}">
  <dimension ref="A1"/>
  <sheetViews>
    <sheetView workbookViewId="0">
      <selection activeCell="L2" sqref="L2"/>
    </sheetView>
  </sheetViews>
  <sheetFormatPr baseColWidth="10" defaultRowHeight="14.4" x14ac:dyDescent="0.3"/>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82FBDA-BCC5-4EC9-BADF-FD2363E90F3A}">
  <sheetPr codeName="Hoja5">
    <tabColor theme="0" tint="-0.499984740745262"/>
  </sheetPr>
  <dimension ref="A1:F83"/>
  <sheetViews>
    <sheetView topLeftCell="A34" workbookViewId="0">
      <selection activeCell="B22" sqref="B22"/>
    </sheetView>
  </sheetViews>
  <sheetFormatPr baseColWidth="10" defaultRowHeight="14.4" x14ac:dyDescent="0.3"/>
  <cols>
    <col min="1" max="1" width="19.88671875" customWidth="1"/>
    <col min="2" max="2" width="35.33203125" customWidth="1"/>
    <col min="3" max="3" width="62.21875" customWidth="1"/>
    <col min="4" max="4" width="38.88671875" customWidth="1"/>
    <col min="5" max="5" width="14" bestFit="1" customWidth="1"/>
    <col min="6" max="6" width="22.88671875" bestFit="1" customWidth="1"/>
  </cols>
  <sheetData>
    <row r="1" spans="1:6" x14ac:dyDescent="0.3">
      <c r="A1" s="1" t="s">
        <v>0</v>
      </c>
      <c r="B1" s="1" t="s">
        <v>18</v>
      </c>
      <c r="C1" s="1" t="s">
        <v>2</v>
      </c>
      <c r="D1" s="1" t="s">
        <v>4</v>
      </c>
      <c r="E1" s="1" t="s">
        <v>5</v>
      </c>
      <c r="F1" s="1" t="s">
        <v>9</v>
      </c>
    </row>
    <row r="2" spans="1:6" x14ac:dyDescent="0.3">
      <c r="A2" t="s">
        <v>157</v>
      </c>
      <c r="B2" t="str">
        <f>Medidas!A2</f>
        <v>Totalidad-Comisión</v>
      </c>
      <c r="C2" t="str" cm="1">
        <f t="array" ref="C2:C83">Medidas!C2:C83</f>
        <v>T-Ítem excedente</v>
      </c>
      <c r="D2" t="s">
        <v>151</v>
      </c>
      <c r="E2" t="s">
        <v>23</v>
      </c>
      <c r="F2" t="s">
        <v>25</v>
      </c>
    </row>
    <row r="3" spans="1:6" x14ac:dyDescent="0.3">
      <c r="A3" t="s">
        <v>43</v>
      </c>
      <c r="B3" t="str">
        <f>Medidas!A6</f>
        <v>Totalidad - Omisión</v>
      </c>
      <c r="C3" t="str">
        <v>T-Ítems excedentes</v>
      </c>
      <c r="D3" t="s">
        <v>152</v>
      </c>
      <c r="E3" t="s">
        <v>24</v>
      </c>
      <c r="F3" t="s">
        <v>26</v>
      </c>
    </row>
    <row r="4" spans="1:6" x14ac:dyDescent="0.3">
      <c r="A4" t="s">
        <v>44</v>
      </c>
      <c r="B4" t="str">
        <f>Medidas!A9</f>
        <v>Consistencia lógica - Conceptual</v>
      </c>
      <c r="C4" t="str">
        <v>T-Índice de ítems excedentes</v>
      </c>
      <c r="D4" t="s">
        <v>153</v>
      </c>
      <c r="F4" t="s">
        <v>27</v>
      </c>
    </row>
    <row r="5" spans="1:6" x14ac:dyDescent="0.3">
      <c r="A5" t="s">
        <v>45</v>
      </c>
      <c r="B5" t="str">
        <f>Medidas!A15</f>
        <v>Consistencia lógica - Dominio</v>
      </c>
      <c r="C5" t="str">
        <v>T-Número de instancias de objeto geográfico duplicadas</v>
      </c>
    </row>
    <row r="6" spans="1:6" x14ac:dyDescent="0.3">
      <c r="A6" t="s">
        <v>46</v>
      </c>
      <c r="B6" t="str">
        <f>Medidas!A20</f>
        <v>Consistencia lógica - Formato</v>
      </c>
      <c r="C6" t="str">
        <v>T-Ítem omitido</v>
      </c>
    </row>
    <row r="7" spans="1:6" x14ac:dyDescent="0.3">
      <c r="A7" t="s">
        <v>47</v>
      </c>
      <c r="B7" t="str">
        <f>Medidas!A23</f>
        <v>Consistencia lógica - Topológica</v>
      </c>
      <c r="C7" t="str">
        <v>T-Número de ítems omitidos</v>
      </c>
    </row>
    <row r="8" spans="1:6" x14ac:dyDescent="0.3">
      <c r="A8" t="s">
        <v>48</v>
      </c>
      <c r="B8" t="str">
        <f>Medidas!A30</f>
        <v>Ex. posicional absoluta - Incertidumbre posicional</v>
      </c>
      <c r="C8" t="str">
        <v>T-Índice de ítems omitidos</v>
      </c>
    </row>
    <row r="9" spans="1:6" x14ac:dyDescent="0.3">
      <c r="A9" t="s">
        <v>49</v>
      </c>
      <c r="B9" t="str">
        <f>Medidas!A36</f>
        <v>Ex. posicional absoluta - Incertidumbre posicional vertical</v>
      </c>
      <c r="C9" t="str">
        <v>CL-Incumplimiento del esquema conceptual</v>
      </c>
    </row>
    <row r="10" spans="1:6" x14ac:dyDescent="0.3">
      <c r="A10" t="s">
        <v>50</v>
      </c>
      <c r="B10" t="str">
        <f>Medidas!A45</f>
        <v>Ex. posicional absoluta - Incertidumbre posicional horizontal</v>
      </c>
      <c r="C10" t="str">
        <v>CL-Cumplimiento del esquema conceptual</v>
      </c>
    </row>
    <row r="11" spans="1:6" x14ac:dyDescent="0.3">
      <c r="A11" t="s">
        <v>51</v>
      </c>
      <c r="B11" t="str">
        <f>Medidas!A55</f>
        <v>Ex. posicional relativa o interna</v>
      </c>
      <c r="C11" t="str">
        <v>CL-Número de ítems que no cumplen las reglas del esquema conceptual</v>
      </c>
    </row>
    <row r="12" spans="1:6" x14ac:dyDescent="0.3">
      <c r="A12" t="s">
        <v>52</v>
      </c>
      <c r="B12" t="str">
        <f>Medidas!A57</f>
        <v>Calidad temporal - Exactitud de una medida de tiempo</v>
      </c>
      <c r="C12" t="str">
        <v>CL-Número de superposiciones no válidas entre superficies</v>
      </c>
    </row>
    <row r="13" spans="1:6" x14ac:dyDescent="0.3">
      <c r="A13" t="s">
        <v>53</v>
      </c>
      <c r="B13" t="str">
        <f>Medidas!A63</f>
        <v>Calidad temporal - Consistencia temporal</v>
      </c>
      <c r="C13" t="str">
        <v>CL-Índice de incumplimiento de las reglas del esquema conceptual</v>
      </c>
    </row>
    <row r="14" spans="1:6" x14ac:dyDescent="0.3">
      <c r="A14" t="s">
        <v>54</v>
      </c>
      <c r="B14" t="str">
        <f>Medidas!A64</f>
        <v>Calidad temporal - Validez temporal</v>
      </c>
      <c r="C14" t="str">
        <v>CL-Índice de cumplimiento de las reglas del esquema conceptual</v>
      </c>
    </row>
    <row r="15" spans="1:6" x14ac:dyDescent="0.3">
      <c r="B15" t="str">
        <f>Medidas!A65</f>
        <v>Exactitud temática - Exactitud de clasificación</v>
      </c>
      <c r="C15" t="str">
        <v>CL-No conformidad de dominio-valor</v>
      </c>
    </row>
    <row r="16" spans="1:6" x14ac:dyDescent="0.3">
      <c r="B16" t="str">
        <f>Medidas!A70</f>
        <v>Exactitud temática - Exactitud de atributo no cuantitativo</v>
      </c>
      <c r="C16" t="str">
        <v>CL-Conformidad de dominio-valor</v>
      </c>
    </row>
    <row r="17" spans="2:3" x14ac:dyDescent="0.3">
      <c r="B17" t="str">
        <f>Medidas!A73</f>
        <v>Exactitud temática - Exactitud de atributo cuantitativo</v>
      </c>
      <c r="C17" t="str">
        <v>CL-Número de ítems no conformes en dominio-valor</v>
      </c>
    </row>
    <row r="18" spans="2:3" x14ac:dyDescent="0.3">
      <c r="B18" t="str">
        <f>Medidas!A84</f>
        <v>Completitud temporal - Ausencia de datos temporales</v>
      </c>
      <c r="C18" t="str">
        <v>CL-Índice de conformidad de dominio-valor</v>
      </c>
    </row>
    <row r="19" spans="2:3" x14ac:dyDescent="0.3">
      <c r="B19" t="str">
        <f>Medidas!A85</f>
        <v>Completitud temporal - Exceso de datos temporales</v>
      </c>
      <c r="C19" t="str">
        <v>CL-Índice de no conformidad de dominio-valor</v>
      </c>
    </row>
    <row r="20" spans="2:3" x14ac:dyDescent="0.3">
      <c r="B20" t="str">
        <f>Medidas!A86</f>
        <v>Exactitud de medición - Exactitud de medición directa</v>
      </c>
      <c r="C20" t="str">
        <v>CL-Conflictos en la estructura física</v>
      </c>
    </row>
    <row r="21" spans="2:3" x14ac:dyDescent="0.3">
      <c r="B21" t="s">
        <v>273</v>
      </c>
      <c r="C21" t="str">
        <v>CL-Número de conflictos en la estructura física</v>
      </c>
    </row>
    <row r="22" spans="2:3" x14ac:dyDescent="0.3">
      <c r="C22" t="str">
        <v>CL-Índice de conflictos en la estructura física</v>
      </c>
    </row>
    <row r="23" spans="2:3" x14ac:dyDescent="0.3">
      <c r="C23" t="str">
        <v>CL-Número de fallos en conexiones punto-curva</v>
      </c>
    </row>
    <row r="24" spans="2:3" x14ac:dyDescent="0.3">
      <c r="C24" t="str">
        <v>CL-Índice de fallos en conexiones punto-curva</v>
      </c>
    </row>
    <row r="25" spans="2:3" x14ac:dyDescent="0.3">
      <c r="C25" t="str">
        <v>CL-Número de conexiones omitidas por subtrazo (undershoot)</v>
      </c>
    </row>
    <row r="26" spans="2:3" x14ac:dyDescent="0.3">
      <c r="C26" t="str">
        <v>CL-Número de conexiones omitidas por sobretrazo (overshoot)</v>
      </c>
    </row>
    <row r="27" spans="2:3" x14ac:dyDescent="0.3">
      <c r="C27" t="str">
        <v>CL-Número de polígonos ficticios no válidos (slivers)</v>
      </c>
    </row>
    <row r="28" spans="2:3" x14ac:dyDescent="0.3">
      <c r="C28" t="str">
        <v>CL-Número de errores por autointersecciones no válidas (loops)</v>
      </c>
    </row>
    <row r="29" spans="2:3" x14ac:dyDescent="0.3">
      <c r="C29" t="str">
        <v>CL-Número de errores por autosuperposiciones no válidas</v>
      </c>
    </row>
    <row r="30" spans="2:3" x14ac:dyDescent="0.3">
      <c r="C30" t="str">
        <v>EP-Valor medio de las incertidumbres posicionales</v>
      </c>
    </row>
    <row r="31" spans="2:3" x14ac:dyDescent="0.3">
      <c r="C31" t="str">
        <v>EP-Sesgo de las posiciones (1D, 2D, 3D)</v>
      </c>
    </row>
    <row r="32" spans="2:3" x14ac:dyDescent="0.3">
      <c r="C32" t="str">
        <v>EP-Valor medio de las incertidumbres posicionales excluyendo atípicos (2D)</v>
      </c>
    </row>
    <row r="33" spans="3:3" x14ac:dyDescent="0.3">
      <c r="C33" t="str">
        <v>EP-Número de incertidumbres posicionales mayores que un umbral</v>
      </c>
    </row>
    <row r="34" spans="3:3" x14ac:dyDescent="0.3">
      <c r="C34" t="str">
        <v>EP-Índice de errores posicionales mayores que un umbral</v>
      </c>
    </row>
    <row r="35" spans="3:3" x14ac:dyDescent="0.3">
      <c r="C35" t="str">
        <v>EP-Matriz de covarianzas</v>
      </c>
    </row>
    <row r="36" spans="3:3" x14ac:dyDescent="0.3">
      <c r="C36" t="str">
        <v>EP-Error lineal probable</v>
      </c>
    </row>
    <row r="37" spans="3:3" x14ac:dyDescent="0.3">
      <c r="C37" t="str">
        <v>EP-Error lineal típico</v>
      </c>
    </row>
    <row r="38" spans="3:3" x14ac:dyDescent="0.3">
      <c r="C38" t="str">
        <v>EP-Exactitud lineal al 90% de nivel de significación</v>
      </c>
    </row>
    <row r="39" spans="3:3" x14ac:dyDescent="0.3">
      <c r="C39" t="str">
        <v>EP-Exactitud lineal al 95% de nivel de significación</v>
      </c>
    </row>
    <row r="40" spans="3:3" x14ac:dyDescent="0.3">
      <c r="C40" t="str">
        <v>EP-Exactitud lineal al 99% de nivel de significación</v>
      </c>
    </row>
    <row r="41" spans="3:3" x14ac:dyDescent="0.3">
      <c r="C41" t="str">
        <v>EP-Error lineal casi cierto</v>
      </c>
    </row>
    <row r="42" spans="3:3" x14ac:dyDescent="0.3">
      <c r="C42" t="str">
        <v>EP-Error cuadrático medio</v>
      </c>
    </row>
    <row r="43" spans="3:3" x14ac:dyDescent="0.3">
      <c r="C43" t="str">
        <v>EP-Error lineal absoluto al 90% de nivel de significación de datos verticales con sesgo (OTAN)</v>
      </c>
    </row>
    <row r="44" spans="3:3" x14ac:dyDescent="0.3">
      <c r="C44" t="str">
        <v>EP-Error lineal absoluto al 90% de nivel de significación de datos verticales con sesgo</v>
      </c>
    </row>
    <row r="45" spans="3:3" x14ac:dyDescent="0.3">
      <c r="C45" t="str">
        <v>EP-Desviación típica circular</v>
      </c>
    </row>
    <row r="46" spans="3:3" x14ac:dyDescent="0.3">
      <c r="C46" t="str">
        <v>EP-Error circular probable</v>
      </c>
    </row>
    <row r="47" spans="3:3" x14ac:dyDescent="0.3">
      <c r="C47" t="str">
        <v>EP-Exactitud circular estándar</v>
      </c>
    </row>
    <row r="48" spans="3:3" x14ac:dyDescent="0.3">
      <c r="C48" t="str">
        <v>EP-Error circular al 95% de nivel de significación</v>
      </c>
    </row>
    <row r="49" spans="3:3" x14ac:dyDescent="0.3">
      <c r="C49" t="str">
        <v>EP-Error circular casi cierto</v>
      </c>
    </row>
    <row r="50" spans="3:3" x14ac:dyDescent="0.3">
      <c r="C50" t="str">
        <v>EP-Error cuadrático medio planimétrico</v>
      </c>
    </row>
    <row r="51" spans="3:3" x14ac:dyDescent="0.3">
      <c r="C51" t="str">
        <v>EP-Error circular absoluto al 90% de nivel de significación de datos con sesgo (OTAN)</v>
      </c>
    </row>
    <row r="52" spans="3:3" x14ac:dyDescent="0.3">
      <c r="C52" t="str">
        <v>EP-Error circular absoluto al 90% de nivel de significación de datos con sesgo</v>
      </c>
    </row>
    <row r="53" spans="3:3" x14ac:dyDescent="0.3">
      <c r="C53" t="str">
        <v>EP-Elipse de incertidumbre</v>
      </c>
    </row>
    <row r="54" spans="3:3" x14ac:dyDescent="0.3">
      <c r="C54" t="str">
        <v>EP-Elipse de confianza</v>
      </c>
    </row>
    <row r="55" spans="3:3" x14ac:dyDescent="0.3">
      <c r="C55" t="str">
        <v>EP-Error vertical relativo</v>
      </c>
    </row>
    <row r="56" spans="3:3" x14ac:dyDescent="0.3">
      <c r="C56" t="str">
        <v>EP-Error horizontal relativo</v>
      </c>
    </row>
    <row r="57" spans="3:3" x14ac:dyDescent="0.3">
      <c r="C57" t="str">
        <v>CT-Exactitud temporal al 68,3% de nivel de significación</v>
      </c>
    </row>
    <row r="58" spans="3:3" x14ac:dyDescent="0.3">
      <c r="C58" t="str">
        <v>CT-Exactitud temporal al 50% de nivel de significación</v>
      </c>
    </row>
    <row r="59" spans="3:3" x14ac:dyDescent="0.3">
      <c r="C59" t="str">
        <v>CT-Exactitud temporal al 90% de nivel de significación</v>
      </c>
    </row>
    <row r="60" spans="3:3" x14ac:dyDescent="0.3">
      <c r="C60" t="str">
        <v>CT-Exactitud temporal al 95% de nivel de significación</v>
      </c>
    </row>
    <row r="61" spans="3:3" x14ac:dyDescent="0.3">
      <c r="C61" t="str">
        <v>CT-Exactitud temporal al 99% de nivel de significación</v>
      </c>
    </row>
    <row r="62" spans="3:3" x14ac:dyDescent="0.3">
      <c r="C62" t="str">
        <v>CT-Exactitud temporal al 99,8% de nivel de significación</v>
      </c>
    </row>
    <row r="63" spans="3:3" x14ac:dyDescent="0.3">
      <c r="C63" t="str">
        <v>CT-Orden cronológico</v>
      </c>
    </row>
    <row r="64" spans="3:3" x14ac:dyDescent="0.3">
      <c r="C64" t="str">
        <v>Véanse las medidas de la calidad de consistencia de dominio</v>
      </c>
    </row>
    <row r="65" spans="3:3" x14ac:dyDescent="0.3">
      <c r="C65" t="str">
        <v>ET-Número de objetos geográficos clasificados incorrectamente</v>
      </c>
    </row>
    <row r="66" spans="3:3" x14ac:dyDescent="0.3">
      <c r="C66" t="str">
        <v>ET-Índice de error de la clasificación</v>
      </c>
    </row>
    <row r="67" spans="3:3" x14ac:dyDescent="0.3">
      <c r="C67" t="str">
        <v>ET-Matriz de error de la clasificación</v>
      </c>
    </row>
    <row r="68" spans="3:3" x14ac:dyDescent="0.3">
      <c r="C68" t="str">
        <v>ET-Matriz de error de la clasificación</v>
      </c>
    </row>
    <row r="69" spans="3:3" x14ac:dyDescent="0.3">
      <c r="C69" t="str">
        <v>ET-Coeficiente Kappa</v>
      </c>
    </row>
    <row r="70" spans="3:3" x14ac:dyDescent="0.3">
      <c r="C70" t="str">
        <v>ET-Número de valores de atributo incorrectos</v>
      </c>
    </row>
    <row r="71" spans="3:3" x14ac:dyDescent="0.3">
      <c r="C71" t="str">
        <v>ET-Índice de valores de atributo correctos</v>
      </c>
    </row>
    <row r="72" spans="3:3" x14ac:dyDescent="0.3">
      <c r="C72" t="str">
        <v>ET-Índice de valores de atributo incorrectos</v>
      </c>
    </row>
    <row r="73" spans="3:3" x14ac:dyDescent="0.3">
      <c r="C73" t="str">
        <v>ET-Incertidumbre del valor del atributo al 68,3% de nivel de significación</v>
      </c>
    </row>
    <row r="74" spans="3:3" x14ac:dyDescent="0.3">
      <c r="C74" t="str">
        <v>ET-Incertidumbre del valor del atributo al 50% de nivel de significación</v>
      </c>
    </row>
    <row r="75" spans="3:3" x14ac:dyDescent="0.3">
      <c r="C75" t="str">
        <v>ET-Incertidumbre del valor del atributo al 90% de nivel de significación</v>
      </c>
    </row>
    <row r="76" spans="3:3" x14ac:dyDescent="0.3">
      <c r="C76" t="str">
        <v>ET-Incertidumbre del valor del atributo al 95% de nivel de significación</v>
      </c>
    </row>
    <row r="77" spans="3:3" x14ac:dyDescent="0.3">
      <c r="C77" t="str">
        <v>ET-Incertidumbre del valor del atributo al 99% de nivel de significación</v>
      </c>
    </row>
    <row r="78" spans="3:3" x14ac:dyDescent="0.3">
      <c r="C78" t="str">
        <v>ET-Incertidumbre del valor del atributo al 99,8% de nivel de significación</v>
      </c>
    </row>
    <row r="79" spans="3:3" x14ac:dyDescent="0.3">
      <c r="C79" t="str">
        <v>Us-Cumplimiento de especificaciones de producto</v>
      </c>
    </row>
    <row r="80" spans="3:3" x14ac:dyDescent="0.3">
      <c r="C80" t="str">
        <v>Us-Recuento de especificaciones de producto satisfechas</v>
      </c>
    </row>
    <row r="81" spans="3:3" x14ac:dyDescent="0.3">
      <c r="C81" t="str">
        <v>Us-Recuento de especificaciones de producto no satisfechas</v>
      </c>
    </row>
    <row r="82" spans="3:3" x14ac:dyDescent="0.3">
      <c r="C82" t="str">
        <v>Índice de especificaciones de producto no satisfechas</v>
      </c>
    </row>
    <row r="83" spans="3:3" x14ac:dyDescent="0.3">
      <c r="C83" t="str">
        <v>Índice de especificaciones de producto satisfechas</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Introducción</vt:lpstr>
      <vt:lpstr>HistoriaFuentes</vt:lpstr>
      <vt:lpstr>Reporte</vt:lpstr>
      <vt:lpstr>Medidas</vt:lpstr>
      <vt:lpstr>Instrucciones</vt:lpstr>
      <vt:lpstr>Dominios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10</dc:creator>
  <cp:lastModifiedBy>WINDOWS 10</cp:lastModifiedBy>
  <dcterms:created xsi:type="dcterms:W3CDTF">2024-06-02T02:23:12Z</dcterms:created>
  <dcterms:modified xsi:type="dcterms:W3CDTF">2024-12-05T15:44:45Z</dcterms:modified>
</cp:coreProperties>
</file>